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20" yWindow="390" windowWidth="15480" windowHeight="7200" tabRatio="652" activeTab="1"/>
  </bookViews>
  <sheets>
    <sheet name="Титульний" sheetId="10" r:id="rId1"/>
    <sheet name="План навчального процесу" sheetId="8" r:id="rId2"/>
  </sheets>
  <definedNames>
    <definedName name="_xlnm.Print_Titles" localSheetId="1">'План навчального процесу'!$10:$10</definedName>
  </definedNames>
  <calcPr calcId="125725"/>
</workbook>
</file>

<file path=xl/calcChain.xml><?xml version="1.0" encoding="utf-8"?>
<calcChain xmlns="http://schemas.openxmlformats.org/spreadsheetml/2006/main">
  <c r="V35" i="10"/>
  <c r="V33"/>
  <c r="D33"/>
  <c r="G34" i="8"/>
  <c r="G36" s="1"/>
  <c r="J34"/>
  <c r="K34"/>
  <c r="L34"/>
  <c r="P34"/>
  <c r="D36"/>
  <c r="D40" s="1"/>
  <c r="E36"/>
  <c r="F36"/>
  <c r="K36"/>
  <c r="C36"/>
  <c r="C39" s="1"/>
  <c r="J24"/>
  <c r="K24"/>
  <c r="L24"/>
  <c r="G24"/>
  <c r="P23"/>
  <c r="P35" s="1"/>
  <c r="P22"/>
  <c r="M22"/>
  <c r="H23"/>
  <c r="M23" s="1"/>
  <c r="H22"/>
  <c r="O33"/>
  <c r="I33"/>
  <c r="H33"/>
  <c r="M33" s="1"/>
  <c r="O32"/>
  <c r="I32"/>
  <c r="H32"/>
  <c r="M32" s="1"/>
  <c r="N31"/>
  <c r="I31"/>
  <c r="H31"/>
  <c r="M31" s="1"/>
  <c r="N30"/>
  <c r="I30"/>
  <c r="H30"/>
  <c r="N29"/>
  <c r="N34" s="1"/>
  <c r="N36" s="1"/>
  <c r="N37" s="1"/>
  <c r="I29"/>
  <c r="I34" s="1"/>
  <c r="H29"/>
  <c r="O21"/>
  <c r="I21"/>
  <c r="H21"/>
  <c r="O20"/>
  <c r="I20"/>
  <c r="H20"/>
  <c r="O19"/>
  <c r="I19"/>
  <c r="H19"/>
  <c r="N18"/>
  <c r="I18"/>
  <c r="H18"/>
  <c r="O27"/>
  <c r="O34" s="1"/>
  <c r="I27"/>
  <c r="H27"/>
  <c r="H34" s="1"/>
  <c r="O16"/>
  <c r="O24" s="1"/>
  <c r="N14"/>
  <c r="N15"/>
  <c r="N13"/>
  <c r="N24" s="1"/>
  <c r="I14"/>
  <c r="I15"/>
  <c r="I16"/>
  <c r="I13"/>
  <c r="I24" s="1"/>
  <c r="H14"/>
  <c r="M14" s="1"/>
  <c r="H15"/>
  <c r="M15" s="1"/>
  <c r="H16"/>
  <c r="M16" s="1"/>
  <c r="H13"/>
  <c r="H24" s="1"/>
  <c r="H36" l="1"/>
  <c r="O36"/>
  <c r="O37" s="1"/>
  <c r="I36"/>
  <c r="P24"/>
  <c r="P36" s="1"/>
  <c r="P37" s="1"/>
  <c r="L36"/>
  <c r="J36"/>
  <c r="M18"/>
  <c r="M29"/>
  <c r="M30"/>
  <c r="M21"/>
  <c r="M20"/>
  <c r="M19"/>
  <c r="M27"/>
  <c r="M34" s="1"/>
  <c r="M13"/>
  <c r="M24" l="1"/>
  <c r="M36" s="1"/>
</calcChain>
</file>

<file path=xl/sharedStrings.xml><?xml version="1.0" encoding="utf-8"?>
<sst xmlns="http://schemas.openxmlformats.org/spreadsheetml/2006/main" count="206" uniqueCount="128">
  <si>
    <t>ОДЕСЬКА  НАЦІОНАЛЬНА  АКАДЕМІЯ  ХАРЧОВИХ   ТЕХНОЛОГІЙ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</si>
  <si>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</si>
  <si>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</si>
  <si>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</si>
  <si>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</si>
  <si>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</si>
  <si>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</si>
  <si>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</si>
  <si>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</si>
  <si>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</si>
  <si>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</si>
  <si>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Теоретичне навчання</t>
  </si>
  <si>
    <t>Екзаменаційна сесія</t>
  </si>
  <si>
    <t>Практика</t>
  </si>
  <si>
    <t>Державна атестація</t>
  </si>
  <si>
    <t>Канікули</t>
  </si>
  <si>
    <t>Всього</t>
  </si>
  <si>
    <t>Разом</t>
  </si>
  <si>
    <t>лекції</t>
  </si>
  <si>
    <t>лабораторні</t>
  </si>
  <si>
    <t>практичні</t>
  </si>
  <si>
    <t>Кількість екзаменів</t>
  </si>
  <si>
    <t>Кількість заліків</t>
  </si>
  <si>
    <t>Семестр</t>
  </si>
  <si>
    <t>Тижні</t>
  </si>
  <si>
    <t>Проректор з науково-педагогічної та навчальної роботи</t>
  </si>
  <si>
    <t>Рік навчання</t>
  </si>
  <si>
    <t xml:space="preserve">Н А В Ч А Л Ь Н И Й    П Л А Н    </t>
  </si>
  <si>
    <t>НАЗВА НАВЧАЛЬНОЇ ДИСЦИПЛІНИ</t>
  </si>
  <si>
    <t>Розподіл за семестрами</t>
  </si>
  <si>
    <t>Кількість кредитів ЕCTS</t>
  </si>
  <si>
    <t>Кількість годин</t>
  </si>
  <si>
    <t>Розподіл кредитів ECTS на тиждень за курсами і семестрами</t>
  </si>
  <si>
    <t>Загальний обсяг</t>
  </si>
  <si>
    <t>Аудиторних</t>
  </si>
  <si>
    <t>Самостійна робота</t>
  </si>
  <si>
    <t>Екзамени</t>
  </si>
  <si>
    <t>Заліки</t>
  </si>
  <si>
    <t>Курсові</t>
  </si>
  <si>
    <t>у тому числі:</t>
  </si>
  <si>
    <t>І курс</t>
  </si>
  <si>
    <t>роботи</t>
  </si>
  <si>
    <t>проекти</t>
  </si>
  <si>
    <t>С е м е с т р и</t>
  </si>
  <si>
    <t>Кількість тижнів у семестрі</t>
  </si>
  <si>
    <t>V. ПЛАН НАВЧАЛЬНОГО ПРОЦЕСУ</t>
  </si>
  <si>
    <t>2. ВИБІРКОВІ НАВЧАЛЬНІ ДИСЦИПЛІНИ</t>
  </si>
  <si>
    <t>Загальна кількість</t>
  </si>
  <si>
    <t>Кількість годин на тиждень</t>
  </si>
  <si>
    <r>
      <t xml:space="preserve">Примітка:   </t>
    </r>
    <r>
      <rPr>
        <sz val="9"/>
        <color indexed="8"/>
        <rFont val="Arial"/>
        <family val="2"/>
        <charset val="204"/>
      </rPr>
      <t xml:space="preserve"> *ДЗ - диференційований залік</t>
    </r>
  </si>
  <si>
    <t>Ф.А. Трішин</t>
  </si>
  <si>
    <t xml:space="preserve"> (підпис)</t>
  </si>
  <si>
    <t>«З А Т В Е Р Д Ж У Ю»</t>
  </si>
  <si>
    <t>Ректор</t>
  </si>
  <si>
    <t>________________ Б.В. Єгоров</t>
  </si>
  <si>
    <t xml:space="preserve">підготовки </t>
  </si>
  <si>
    <t xml:space="preserve">з галузі знань </t>
  </si>
  <si>
    <t xml:space="preserve">Форма навчання </t>
  </si>
  <si>
    <t>І . ГРАФІК НАВЧАЛЬНОГО ПРОЦЕСУ</t>
  </si>
  <si>
    <t xml:space="preserve">II. ЗВЕДЕНІ ДАНІ ПРО БЮДЖЕТ ЧАСУ, тижні </t>
  </si>
  <si>
    <t>ІІІ. ПРАКТИКА</t>
  </si>
  <si>
    <t>IV. ДЕРЖАВНА АТЕСТАЦІЯ</t>
  </si>
  <si>
    <t>Курс</t>
  </si>
  <si>
    <t>Назва практики</t>
  </si>
  <si>
    <t>Назва навчальної дисципліни</t>
  </si>
  <si>
    <t xml:space="preserve">Форма державної атестації </t>
  </si>
  <si>
    <t>Виконання кваліфікаційної роботи</t>
  </si>
  <si>
    <t>ІІ курс</t>
  </si>
  <si>
    <t>Разом по циклу вибіркових дисциплін</t>
  </si>
  <si>
    <t>за спеціальністю</t>
  </si>
  <si>
    <t>Липень</t>
  </si>
  <si>
    <t>Серпень</t>
  </si>
  <si>
    <t xml:space="preserve">ПОЗНАЧЕННЯ: Т – теоретичне навчання; С – екзаменаційна сесія; П – практика; К – канікули; КР – виконання кваліфікаційної роботи; ДА – державна атестація; захист кваліфікаційної роботи </t>
  </si>
  <si>
    <t>за спеціалізацією</t>
  </si>
  <si>
    <t>Міністерство освіти і науки України</t>
  </si>
  <si>
    <t xml:space="preserve">Розглянуто та затверджено на засіданні </t>
  </si>
  <si>
    <t>Вченої ради ОНАХТ. Протокол № __ від __________________ р.</t>
  </si>
  <si>
    <t>«______»_____________201_ р.</t>
  </si>
  <si>
    <t>Державна атестація: виконання та захист кваліфікаційної роботи</t>
  </si>
  <si>
    <t>Кількість аудиторних годин на тиждень</t>
  </si>
  <si>
    <t>Голова Вченої ради ОНАХТ</t>
  </si>
  <si>
    <t>Б.В. Єгоров</t>
  </si>
  <si>
    <t xml:space="preserve">Кваліфікація - </t>
  </si>
  <si>
    <r>
      <t>1. ОБОВ</t>
    </r>
    <r>
      <rPr>
        <b/>
        <sz val="9"/>
        <rFont val="Calibri"/>
        <family val="2"/>
        <charset val="204"/>
      </rPr>
      <t>’</t>
    </r>
    <r>
      <rPr>
        <b/>
        <sz val="8.1"/>
        <rFont val="Arial"/>
        <family val="2"/>
        <charset val="204"/>
      </rPr>
      <t>ЯЗКОВІ</t>
    </r>
    <r>
      <rPr>
        <b/>
        <sz val="9"/>
        <rFont val="Arial"/>
        <family val="2"/>
        <charset val="204"/>
      </rPr>
      <t xml:space="preserve"> НАВЧАЛЬНІ ДИСЦИПЛІНИ</t>
    </r>
  </si>
  <si>
    <t>1.1. Дисципліни циклу загальної підготовки</t>
  </si>
  <si>
    <t>1.2. Дисципліни циклу професійної підготовки</t>
  </si>
  <si>
    <t>2.1. Дисципліни циклу загальної підготовки</t>
  </si>
  <si>
    <t>2.2. Дисципліни циклу професійної підготовки</t>
  </si>
  <si>
    <t>Разом по циклу обов’язкових дисциплін</t>
  </si>
  <si>
    <t>Шифр</t>
  </si>
  <si>
    <t>магістра</t>
  </si>
  <si>
    <t>07 "Управління та адміністрування"</t>
  </si>
  <si>
    <t>075 "Маркетинг"</t>
  </si>
  <si>
    <t>Маркетинг</t>
  </si>
  <si>
    <t>денна</t>
  </si>
  <si>
    <t xml:space="preserve">Строк навчання – 1 рік 7 міс на основі
</t>
  </si>
  <si>
    <t>освітньо-кваліфікаційного рівня  бакалавр</t>
  </si>
  <si>
    <t>магістр з маркетингу</t>
  </si>
  <si>
    <t>Т</t>
  </si>
  <si>
    <t>С</t>
  </si>
  <si>
    <t>К</t>
  </si>
  <si>
    <t>П</t>
  </si>
  <si>
    <t>ДА</t>
  </si>
  <si>
    <t>Глобальна економіка</t>
  </si>
  <si>
    <t>Іноваційний розвиток підприємства</t>
  </si>
  <si>
    <t>Соціальна відповідальність</t>
  </si>
  <si>
    <t>Охорона праці  та цивільний захист в галузі</t>
  </si>
  <si>
    <t>Основи рекламного дизайну / Фірмовий стиль</t>
  </si>
  <si>
    <t>Стратегічний маркетинг</t>
  </si>
  <si>
    <t>1 ДЗ*</t>
  </si>
  <si>
    <t>Логістичний менеджмент</t>
  </si>
  <si>
    <t>Рекламний менеджмент</t>
  </si>
  <si>
    <t>Маркетинговий менеджмент</t>
  </si>
  <si>
    <t>2 ДЗ*</t>
  </si>
  <si>
    <t>Управління якістю в галузі / Комерційна діяльність посередницьких підприємств</t>
  </si>
  <si>
    <t>Методологія наукових досліджень в галузі та інтелектуальна власність / Методика викладання у ВНЗ</t>
  </si>
  <si>
    <t>Товарна інноваційна політика та  політика розподілу / Некомерційний маркетинг</t>
  </si>
  <si>
    <t>Міжнародний маркетинг та маркетинг територій/Міжнародне технічне регулювання</t>
  </si>
  <si>
    <r>
      <t>Сучасні методи просування продовольчих товарів / Основи зв</t>
    </r>
    <r>
      <rPr>
        <sz val="9"/>
        <rFont val="Calibri"/>
        <family val="2"/>
        <charset val="204"/>
      </rPr>
      <t>´</t>
    </r>
    <r>
      <rPr>
        <sz val="9"/>
        <rFont val="Arial"/>
        <family val="2"/>
        <charset val="204"/>
      </rPr>
      <t>язків з громадськістю</t>
    </r>
  </si>
  <si>
    <t>Переддипломна практика</t>
  </si>
  <si>
    <t>Державна атестація: Виконання кваліфікаційної роботи магістра</t>
  </si>
  <si>
    <t>3 ДЗ*</t>
  </si>
  <si>
    <t>Декан факультету менеджменту, маркетингу та логістики</t>
  </si>
  <si>
    <t>І.М. Агеєва</t>
  </si>
  <si>
    <t>переддипломна</t>
  </si>
  <si>
    <t>КР</t>
  </si>
  <si>
    <t>П / КР</t>
  </si>
  <si>
    <t>Захист кваліфікаційної роботи магістра</t>
  </si>
</sst>
</file>

<file path=xl/styles.xml><?xml version="1.0" encoding="utf-8"?>
<styleSheet xmlns="http://schemas.openxmlformats.org/spreadsheetml/2006/main">
  <numFmts count="9">
    <numFmt numFmtId="164" formatCode="#,##0_-;\-* #,##0_-;\ &quot;&quot;_-;_-@_-"/>
    <numFmt numFmtId="165" formatCode="#,##0;\-* #,##0_-;\ &quot;&quot;_-;_-@_-"/>
    <numFmt numFmtId="166" formatCode="0.0"/>
    <numFmt numFmtId="167" formatCode="#,##0.0_-;\-* #,##0.0_-;\ &quot;&quot;_-;_-@_-"/>
    <numFmt numFmtId="168" formatCode="#,##0.0_ ;\-#,##0.0\ "/>
    <numFmt numFmtId="169" formatCode="#,##0_ ;\-#,##0\ "/>
    <numFmt numFmtId="170" formatCode="#,##0.00;\-* #,##0.00_-;\ &quot;&quot;_-;_-@_-"/>
    <numFmt numFmtId="171" formatCode="#,##0.00_ ;\-#,##0.00\ "/>
    <numFmt numFmtId="172" formatCode="0.000"/>
  </numFmts>
  <fonts count="35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name val="Calibri"/>
      <family val="2"/>
      <charset val="204"/>
    </font>
    <font>
      <sz val="8.5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</font>
    <font>
      <b/>
      <sz val="8.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name val="Calibri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9" fillId="0" borderId="0" xfId="0" applyFont="1"/>
    <xf numFmtId="164" fontId="11" fillId="0" borderId="0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left" vertical="center" indent="1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vertical="center" wrapText="1"/>
    </xf>
    <xf numFmtId="0" fontId="2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27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12" fillId="0" borderId="0" xfId="0" applyFont="1" applyFill="1" applyAlignment="1"/>
    <xf numFmtId="0" fontId="15" fillId="0" borderId="0" xfId="0" applyFont="1" applyFill="1"/>
    <xf numFmtId="0" fontId="13" fillId="0" borderId="0" xfId="0" applyFont="1" applyFill="1"/>
    <xf numFmtId="166" fontId="10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/>
    <xf numFmtId="0" fontId="2" fillId="0" borderId="0" xfId="0" applyFont="1" applyFill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16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17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72" fontId="26" fillId="0" borderId="0" xfId="0" applyNumberFormat="1" applyFont="1"/>
    <xf numFmtId="172" fontId="10" fillId="0" borderId="0" xfId="0" applyNumberFormat="1" applyFont="1" applyFill="1" applyAlignment="1">
      <alignment horizontal="center"/>
    </xf>
    <xf numFmtId="166" fontId="26" fillId="0" borderId="0" xfId="0" applyNumberFormat="1" applyFont="1" applyFill="1"/>
    <xf numFmtId="171" fontId="13" fillId="0" borderId="0" xfId="0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/>
    <xf numFmtId="49" fontId="5" fillId="0" borderId="1" xfId="0" applyNumberFormat="1" applyFont="1" applyFill="1" applyBorder="1" applyAlignment="1">
      <alignment vertical="center" wrapText="1"/>
    </xf>
    <xf numFmtId="168" fontId="6" fillId="0" borderId="1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9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0" fontId="5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9" fillId="2" borderId="0" xfId="0" applyFont="1" applyFill="1" applyAlignment="1">
      <alignment vertical="center" wrapText="1"/>
    </xf>
    <xf numFmtId="0" fontId="0" fillId="2" borderId="0" xfId="0" applyFill="1"/>
    <xf numFmtId="0" fontId="4" fillId="2" borderId="0" xfId="0" applyFont="1" applyFill="1" applyBorder="1" applyAlignment="1">
      <alignment vertical="top"/>
    </xf>
    <xf numFmtId="0" fontId="32" fillId="2" borderId="0" xfId="0" applyFont="1" applyFill="1" applyAlignment="1">
      <alignment vertical="top"/>
    </xf>
    <xf numFmtId="0" fontId="31" fillId="2" borderId="0" xfId="0" applyFont="1" applyFill="1"/>
    <xf numFmtId="0" fontId="4" fillId="2" borderId="0" xfId="0" applyFont="1" applyFill="1" applyAlignment="1">
      <alignment vertical="top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3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20" fillId="2" borderId="0" xfId="0" applyFont="1" applyFill="1" applyAlignment="1">
      <alignment horizontal="left" vertical="center"/>
    </xf>
    <xf numFmtId="0" fontId="0" fillId="2" borderId="0" xfId="0" applyFill="1" applyBorder="1"/>
    <xf numFmtId="0" fontId="22" fillId="2" borderId="0" xfId="0" applyFont="1" applyFill="1"/>
    <xf numFmtId="0" fontId="3" fillId="2" borderId="3" xfId="0" applyFont="1" applyFill="1" applyBorder="1"/>
    <xf numFmtId="0" fontId="3" fillId="2" borderId="4" xfId="0" applyFont="1" applyFill="1" applyBorder="1"/>
    <xf numFmtId="0" fontId="1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34" fillId="2" borderId="17" xfId="0" applyFont="1" applyFill="1" applyBorder="1" applyAlignment="1">
      <alignment horizontal="center" wrapText="1"/>
    </xf>
    <xf numFmtId="0" fontId="11" fillId="2" borderId="17" xfId="0" applyFont="1" applyFill="1" applyBorder="1"/>
    <xf numFmtId="0" fontId="11" fillId="2" borderId="20" xfId="0" applyFont="1" applyFill="1" applyBorder="1"/>
    <xf numFmtId="0" fontId="11" fillId="2" borderId="1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23" fillId="2" borderId="0" xfId="0" applyFont="1" applyFill="1"/>
    <xf numFmtId="0" fontId="4" fillId="2" borderId="0" xfId="0" applyFont="1" applyFill="1" applyAlignment="1"/>
    <xf numFmtId="0" fontId="24" fillId="2" borderId="0" xfId="0" applyFont="1" applyFill="1"/>
    <xf numFmtId="0" fontId="25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wrapText="1"/>
    </xf>
    <xf numFmtId="0" fontId="3" fillId="2" borderId="0" xfId="0" applyNumberFormat="1" applyFont="1" applyFill="1" applyBorder="1" applyAlignment="1">
      <alignment horizontal="center"/>
    </xf>
    <xf numFmtId="0" fontId="28" fillId="2" borderId="0" xfId="0" applyFont="1" applyFill="1"/>
    <xf numFmtId="0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7" fillId="0" borderId="12" xfId="0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textRotation="90" wrapText="1"/>
    </xf>
    <xf numFmtId="49" fontId="5" fillId="0" borderId="5" xfId="0" applyNumberFormat="1" applyFont="1" applyFill="1" applyBorder="1" applyAlignment="1" applyProtection="1">
      <alignment horizontal="left" vertical="top" wrapText="1"/>
    </xf>
    <xf numFmtId="49" fontId="5" fillId="0" borderId="16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textRotation="90"/>
    </xf>
    <xf numFmtId="0" fontId="5" fillId="0" borderId="1" xfId="0" applyNumberFormat="1" applyFont="1" applyFill="1" applyBorder="1" applyAlignment="1" applyProtection="1">
      <alignment horizontal="center" vertical="center" textRotation="90"/>
    </xf>
    <xf numFmtId="0" fontId="5" fillId="0" borderId="6" xfId="0" applyNumberFormat="1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7"/>
  <sheetViews>
    <sheetView workbookViewId="0">
      <selection activeCell="BE24" sqref="BE24"/>
    </sheetView>
  </sheetViews>
  <sheetFormatPr defaultRowHeight="15.75"/>
  <cols>
    <col min="1" max="13" width="2.5703125" style="1" customWidth="1"/>
    <col min="14" max="14" width="3.28515625" style="1" customWidth="1"/>
    <col min="15" max="20" width="2.5703125" style="1" customWidth="1"/>
    <col min="21" max="21" width="3" style="1" customWidth="1"/>
    <col min="22" max="39" width="2.5703125" style="1" customWidth="1"/>
    <col min="40" max="40" width="2.85546875" style="1" customWidth="1"/>
    <col min="41" max="43" width="3.28515625" style="1" customWidth="1"/>
    <col min="44" max="45" width="2.5703125" style="1" customWidth="1"/>
    <col min="46" max="53" width="2.5703125" customWidth="1"/>
    <col min="54" max="57" width="2.85546875" customWidth="1"/>
  </cols>
  <sheetData>
    <row r="1" spans="1:58" ht="16.5" customHeight="1">
      <c r="A1" s="175" t="s">
        <v>52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2"/>
      <c r="M1" s="2"/>
      <c r="N1" s="2"/>
      <c r="O1" s="2"/>
      <c r="P1" s="2"/>
      <c r="R1" s="2"/>
      <c r="T1" s="2" t="s">
        <v>74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K1" s="28"/>
      <c r="AL1" s="28"/>
      <c r="AN1" s="28"/>
      <c r="AO1" s="28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</row>
    <row r="2" spans="1:58" ht="15.75" customHeight="1">
      <c r="A2" s="177" t="s">
        <v>53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2"/>
      <c r="M2" s="2"/>
      <c r="N2" s="2"/>
      <c r="O2" s="2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O2" s="28"/>
      <c r="AQ2" s="178"/>
      <c r="AR2" s="178"/>
      <c r="AS2" s="178"/>
      <c r="AT2" s="178"/>
      <c r="AU2" s="178"/>
    </row>
    <row r="3" spans="1:58" ht="13.5" customHeight="1">
      <c r="A3" s="197" t="s">
        <v>54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7"/>
      <c r="AK3" s="107"/>
      <c r="AL3" s="107"/>
      <c r="AM3" s="107"/>
      <c r="AN3" s="107"/>
      <c r="AO3" s="107"/>
      <c r="AP3" s="107"/>
      <c r="AQ3" s="108"/>
      <c r="AR3" s="108"/>
      <c r="AS3" s="108"/>
      <c r="AT3" s="108"/>
      <c r="AU3" s="109"/>
      <c r="AV3" s="109"/>
      <c r="AW3" s="192"/>
      <c r="AX3" s="192"/>
      <c r="AY3" s="192"/>
      <c r="AZ3" s="192"/>
      <c r="BA3" s="192"/>
      <c r="BB3" s="109"/>
      <c r="BC3" s="109"/>
      <c r="BD3" s="109"/>
      <c r="BE3" s="109"/>
      <c r="BF3" s="109"/>
    </row>
    <row r="4" spans="1:58" ht="13.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06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6"/>
      <c r="AJ4" s="107"/>
      <c r="AK4" s="110"/>
      <c r="AL4" s="110"/>
      <c r="AM4" s="110"/>
      <c r="AN4" s="110"/>
      <c r="AO4" s="110"/>
      <c r="AP4" s="110" t="s">
        <v>82</v>
      </c>
      <c r="AQ4" s="110"/>
      <c r="AR4" s="110"/>
      <c r="AS4" s="110"/>
      <c r="AT4" s="111" t="s">
        <v>97</v>
      </c>
      <c r="AU4" s="112"/>
      <c r="AV4" s="112"/>
      <c r="AW4" s="112"/>
      <c r="AX4" s="112"/>
      <c r="AY4" s="112"/>
      <c r="AZ4" s="112"/>
      <c r="BA4" s="109"/>
      <c r="BB4" s="109"/>
      <c r="BC4" s="109"/>
      <c r="BD4" s="109"/>
      <c r="BE4" s="109"/>
      <c r="BF4" s="109"/>
    </row>
    <row r="5" spans="1:58" ht="13.5" customHeight="1">
      <c r="A5" s="197" t="s">
        <v>77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06"/>
      <c r="M5" s="106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6"/>
      <c r="AJ5" s="107"/>
      <c r="AK5" s="113"/>
      <c r="AL5" s="113"/>
      <c r="AM5" s="113"/>
      <c r="AN5" s="113"/>
      <c r="AO5" s="113"/>
      <c r="AP5" s="113"/>
      <c r="AQ5" s="113"/>
      <c r="AR5" s="113"/>
      <c r="AS5" s="113"/>
      <c r="AT5" s="112"/>
      <c r="AU5" s="112"/>
      <c r="AV5" s="112"/>
      <c r="AW5" s="112"/>
      <c r="AX5" s="112"/>
      <c r="AY5" s="112"/>
      <c r="AZ5" s="112"/>
      <c r="BA5" s="109"/>
      <c r="BB5" s="109"/>
      <c r="BC5" s="109"/>
      <c r="BD5" s="109"/>
      <c r="BE5" s="109"/>
      <c r="BF5" s="109"/>
    </row>
    <row r="6" spans="1:58" ht="13.5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06"/>
      <c r="M6" s="106"/>
      <c r="N6" s="114"/>
      <c r="O6" s="114"/>
      <c r="P6" s="114"/>
      <c r="Q6" s="114"/>
      <c r="R6" s="107"/>
      <c r="S6" s="107"/>
      <c r="T6" s="114"/>
      <c r="U6" s="114"/>
      <c r="V6" s="114"/>
      <c r="W6" s="114"/>
      <c r="X6" s="114"/>
      <c r="Y6" s="114"/>
      <c r="Z6" s="114"/>
      <c r="AA6" s="114"/>
      <c r="AB6" s="106"/>
      <c r="AC6" s="114"/>
      <c r="AD6" s="114"/>
      <c r="AE6" s="106"/>
      <c r="AF6" s="106"/>
      <c r="AG6" s="106"/>
      <c r="AH6" s="106"/>
      <c r="AI6" s="106"/>
      <c r="AJ6" s="107"/>
      <c r="AK6" s="107"/>
      <c r="AL6" s="107"/>
      <c r="AM6" s="107"/>
      <c r="AN6" s="107"/>
      <c r="AO6" s="107"/>
      <c r="AP6" s="198" t="s">
        <v>95</v>
      </c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09"/>
      <c r="BB6" s="109"/>
      <c r="BC6" s="109"/>
      <c r="BD6" s="109"/>
      <c r="BE6" s="109"/>
      <c r="BF6" s="109"/>
    </row>
    <row r="7" spans="1:58" ht="13.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15"/>
      <c r="U7" s="106"/>
      <c r="V7" s="11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7"/>
      <c r="AL7" s="118"/>
      <c r="AM7" s="118"/>
      <c r="AN7" s="118"/>
      <c r="AO7" s="118"/>
      <c r="AP7" s="113" t="s">
        <v>96</v>
      </c>
      <c r="AQ7" s="118"/>
      <c r="AR7" s="118"/>
      <c r="AS7" s="118"/>
      <c r="AT7" s="119"/>
      <c r="AU7" s="119"/>
      <c r="AV7" s="112"/>
      <c r="AW7" s="112"/>
      <c r="AX7" s="112"/>
      <c r="AY7" s="112"/>
      <c r="AZ7" s="112"/>
      <c r="BA7" s="109"/>
      <c r="BB7" s="109"/>
      <c r="BC7" s="109"/>
      <c r="BD7" s="109"/>
      <c r="BE7" s="109"/>
      <c r="BF7" s="109"/>
    </row>
    <row r="8" spans="1:58" ht="11.25" customHeight="1">
      <c r="A8" s="120"/>
      <c r="B8" s="120"/>
      <c r="C8" s="120"/>
      <c r="D8" s="120"/>
      <c r="E8" s="121"/>
      <c r="F8" s="121"/>
      <c r="G8" s="121"/>
      <c r="H8" s="121"/>
      <c r="I8" s="120"/>
      <c r="J8" s="120"/>
      <c r="K8" s="106"/>
      <c r="L8" s="106"/>
      <c r="M8" s="106"/>
      <c r="N8" s="106"/>
      <c r="O8" s="106"/>
      <c r="P8" s="106"/>
      <c r="Q8" s="106"/>
      <c r="R8" s="179" t="s">
        <v>27</v>
      </c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06"/>
      <c r="AJ8" s="107"/>
      <c r="AK8" s="122"/>
      <c r="AL8" s="122"/>
      <c r="AM8" s="122"/>
      <c r="AN8" s="122"/>
      <c r="AO8" s="122"/>
      <c r="AP8" s="122"/>
      <c r="AQ8" s="122"/>
      <c r="AR8" s="122"/>
      <c r="AS8" s="122"/>
      <c r="AT8" s="123"/>
      <c r="AU8" s="123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</row>
    <row r="9" spans="1:58" ht="9" customHeight="1">
      <c r="A9" s="120"/>
      <c r="B9" s="120"/>
      <c r="C9" s="120"/>
      <c r="D9" s="120"/>
      <c r="E9" s="121"/>
      <c r="F9" s="121"/>
      <c r="G9" s="121"/>
      <c r="H9" s="121"/>
      <c r="I9" s="120"/>
      <c r="J9" s="120"/>
      <c r="K9" s="106"/>
      <c r="L9" s="106"/>
      <c r="M9" s="106"/>
      <c r="N9" s="106"/>
      <c r="O9" s="106"/>
      <c r="P9" s="106"/>
      <c r="Q9" s="106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6"/>
      <c r="AJ9" s="107"/>
      <c r="AK9" s="122"/>
      <c r="AL9" s="122"/>
      <c r="AM9" s="122"/>
      <c r="AN9" s="122"/>
      <c r="AO9" s="122"/>
      <c r="AP9" s="122"/>
      <c r="AQ9" s="122"/>
      <c r="AR9" s="122"/>
      <c r="AS9" s="122"/>
      <c r="AT9" s="123"/>
      <c r="AU9" s="123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</row>
    <row r="10" spans="1:58">
      <c r="A10" s="124" t="s">
        <v>55</v>
      </c>
      <c r="B10" s="106"/>
      <c r="C10" s="106"/>
      <c r="D10" s="106"/>
      <c r="E10" s="106"/>
      <c r="F10" s="107"/>
      <c r="G10" s="107"/>
      <c r="H10" s="125" t="s">
        <v>90</v>
      </c>
      <c r="I10" s="125"/>
      <c r="J10" s="107"/>
      <c r="K10" s="107"/>
      <c r="L10" s="180" t="s">
        <v>56</v>
      </c>
      <c r="M10" s="180"/>
      <c r="N10" s="180"/>
      <c r="O10" s="180"/>
      <c r="P10" s="180"/>
      <c r="Q10" s="180"/>
      <c r="R10" s="125"/>
      <c r="S10" s="125" t="s">
        <v>91</v>
      </c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23"/>
      <c r="AU10" s="123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</row>
    <row r="11" spans="1:58">
      <c r="A11" s="124" t="s">
        <v>69</v>
      </c>
      <c r="B11" s="106"/>
      <c r="C11" s="106"/>
      <c r="D11" s="106"/>
      <c r="E11" s="106"/>
      <c r="F11" s="107"/>
      <c r="G11" s="107"/>
      <c r="H11" s="126"/>
      <c r="I11" s="126" t="s">
        <v>92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23"/>
      <c r="AU11" s="123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</row>
    <row r="12" spans="1:58">
      <c r="A12" s="124" t="s">
        <v>73</v>
      </c>
      <c r="B12" s="106"/>
      <c r="C12" s="106"/>
      <c r="D12" s="106"/>
      <c r="E12" s="106"/>
      <c r="F12" s="107"/>
      <c r="G12" s="107"/>
      <c r="H12" s="126"/>
      <c r="I12" s="126" t="s">
        <v>93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23"/>
      <c r="AU12" s="123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</row>
    <row r="13" spans="1:58" ht="15.75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24" t="s">
        <v>57</v>
      </c>
      <c r="L13" s="106"/>
      <c r="M13" s="107"/>
      <c r="N13" s="106"/>
      <c r="O13" s="106"/>
      <c r="P13" s="106"/>
      <c r="Q13" s="125"/>
      <c r="R13" s="125"/>
      <c r="S13" s="181" t="s">
        <v>94</v>
      </c>
      <c r="T13" s="181"/>
      <c r="U13" s="181"/>
      <c r="V13" s="181"/>
      <c r="W13" s="181"/>
      <c r="X13" s="181"/>
      <c r="Y13" s="181"/>
      <c r="Z13" s="182"/>
      <c r="AA13" s="182"/>
      <c r="AB13" s="126"/>
      <c r="AC13" s="126"/>
      <c r="AD13" s="126"/>
      <c r="AE13" s="126"/>
      <c r="AF13" s="126"/>
      <c r="AG13" s="126"/>
      <c r="AH13" s="126"/>
      <c r="AI13" s="12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23"/>
      <c r="AU13" s="123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</row>
    <row r="14" spans="1:58" ht="9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15"/>
      <c r="U14" s="115"/>
      <c r="V14" s="115"/>
      <c r="W14" s="115"/>
      <c r="X14" s="115"/>
      <c r="Y14" s="115"/>
      <c r="Z14" s="115"/>
      <c r="AA14" s="115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23"/>
      <c r="AU14" s="123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</row>
    <row r="15" spans="1:58" ht="15">
      <c r="A15" s="172" t="s">
        <v>58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23"/>
      <c r="AU15" s="123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</row>
    <row r="16" spans="1:58" ht="8.25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15"/>
      <c r="AU16" s="123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</row>
    <row r="17" spans="1:58" ht="15.75" customHeight="1">
      <c r="A17" s="193" t="s">
        <v>26</v>
      </c>
      <c r="B17" s="158" t="s">
        <v>1</v>
      </c>
      <c r="C17" s="159"/>
      <c r="D17" s="159"/>
      <c r="E17" s="160"/>
      <c r="F17" s="173" t="s">
        <v>2</v>
      </c>
      <c r="G17" s="173"/>
      <c r="H17" s="173"/>
      <c r="I17" s="173"/>
      <c r="J17" s="173"/>
      <c r="K17" s="158" t="s">
        <v>3</v>
      </c>
      <c r="L17" s="159"/>
      <c r="M17" s="159"/>
      <c r="N17" s="160"/>
      <c r="O17" s="158" t="s">
        <v>4</v>
      </c>
      <c r="P17" s="159"/>
      <c r="Q17" s="159"/>
      <c r="R17" s="160"/>
      <c r="S17" s="158" t="s">
        <v>5</v>
      </c>
      <c r="T17" s="159"/>
      <c r="U17" s="159"/>
      <c r="V17" s="159"/>
      <c r="W17" s="160"/>
      <c r="X17" s="158" t="s">
        <v>6</v>
      </c>
      <c r="Y17" s="159"/>
      <c r="Z17" s="159"/>
      <c r="AA17" s="160"/>
      <c r="AB17" s="158" t="s">
        <v>7</v>
      </c>
      <c r="AC17" s="159"/>
      <c r="AD17" s="159"/>
      <c r="AE17" s="160"/>
      <c r="AF17" s="158" t="s">
        <v>8</v>
      </c>
      <c r="AG17" s="159"/>
      <c r="AH17" s="159"/>
      <c r="AI17" s="160"/>
      <c r="AJ17" s="158" t="s">
        <v>9</v>
      </c>
      <c r="AK17" s="159"/>
      <c r="AL17" s="159"/>
      <c r="AM17" s="159"/>
      <c r="AN17" s="160"/>
      <c r="AO17" s="158" t="s">
        <v>10</v>
      </c>
      <c r="AP17" s="159"/>
      <c r="AQ17" s="159"/>
      <c r="AR17" s="159"/>
      <c r="AS17" s="160"/>
      <c r="AT17" s="186" t="s">
        <v>70</v>
      </c>
      <c r="AU17" s="187"/>
      <c r="AV17" s="187"/>
      <c r="AW17" s="188"/>
      <c r="AX17" s="186" t="s">
        <v>71</v>
      </c>
      <c r="AY17" s="187"/>
      <c r="AZ17" s="187"/>
      <c r="BA17" s="188"/>
      <c r="BB17" s="109"/>
      <c r="BC17" s="109"/>
      <c r="BD17" s="109"/>
      <c r="BE17" s="109"/>
      <c r="BF17" s="109"/>
    </row>
    <row r="18" spans="1:58" ht="15">
      <c r="A18" s="194"/>
      <c r="B18" s="183"/>
      <c r="C18" s="184"/>
      <c r="D18" s="184"/>
      <c r="E18" s="185"/>
      <c r="F18" s="173"/>
      <c r="G18" s="173"/>
      <c r="H18" s="173"/>
      <c r="I18" s="173"/>
      <c r="J18" s="173"/>
      <c r="K18" s="161"/>
      <c r="L18" s="162"/>
      <c r="M18" s="162"/>
      <c r="N18" s="163"/>
      <c r="O18" s="183"/>
      <c r="P18" s="184"/>
      <c r="Q18" s="184"/>
      <c r="R18" s="185"/>
      <c r="S18" s="161"/>
      <c r="T18" s="162"/>
      <c r="U18" s="162"/>
      <c r="V18" s="162"/>
      <c r="W18" s="163"/>
      <c r="X18" s="161"/>
      <c r="Y18" s="162"/>
      <c r="Z18" s="162"/>
      <c r="AA18" s="163"/>
      <c r="AB18" s="183"/>
      <c r="AC18" s="184"/>
      <c r="AD18" s="184"/>
      <c r="AE18" s="185"/>
      <c r="AF18" s="161"/>
      <c r="AG18" s="162"/>
      <c r="AH18" s="162"/>
      <c r="AI18" s="163"/>
      <c r="AJ18" s="161"/>
      <c r="AK18" s="162"/>
      <c r="AL18" s="162"/>
      <c r="AM18" s="162"/>
      <c r="AN18" s="163"/>
      <c r="AO18" s="161"/>
      <c r="AP18" s="162"/>
      <c r="AQ18" s="162"/>
      <c r="AR18" s="162"/>
      <c r="AS18" s="163"/>
      <c r="AT18" s="189"/>
      <c r="AU18" s="190"/>
      <c r="AV18" s="190"/>
      <c r="AW18" s="191"/>
      <c r="AX18" s="189"/>
      <c r="AY18" s="190"/>
      <c r="AZ18" s="190"/>
      <c r="BA18" s="191"/>
      <c r="BB18" s="109"/>
      <c r="BC18" s="109"/>
      <c r="BD18" s="109"/>
      <c r="BE18" s="109"/>
      <c r="BF18" s="109"/>
    </row>
    <row r="19" spans="1:58" ht="15">
      <c r="A19" s="194"/>
      <c r="B19" s="165">
        <v>1</v>
      </c>
      <c r="C19" s="165">
        <v>2</v>
      </c>
      <c r="D19" s="165">
        <v>3</v>
      </c>
      <c r="E19" s="165">
        <v>4</v>
      </c>
      <c r="F19" s="165">
        <v>5</v>
      </c>
      <c r="G19" s="165">
        <v>6</v>
      </c>
      <c r="H19" s="165">
        <v>7</v>
      </c>
      <c r="I19" s="165">
        <v>8</v>
      </c>
      <c r="J19" s="165">
        <v>9</v>
      </c>
      <c r="K19" s="165">
        <v>10</v>
      </c>
      <c r="L19" s="165">
        <v>11</v>
      </c>
      <c r="M19" s="165">
        <v>12</v>
      </c>
      <c r="N19" s="165">
        <v>13</v>
      </c>
      <c r="O19" s="165">
        <v>14</v>
      </c>
      <c r="P19" s="165">
        <v>15</v>
      </c>
      <c r="Q19" s="165">
        <v>16</v>
      </c>
      <c r="R19" s="165">
        <v>17</v>
      </c>
      <c r="S19" s="165">
        <v>18</v>
      </c>
      <c r="T19" s="165">
        <v>19</v>
      </c>
      <c r="U19" s="165">
        <v>20</v>
      </c>
      <c r="V19" s="165">
        <v>21</v>
      </c>
      <c r="W19" s="165">
        <v>22</v>
      </c>
      <c r="X19" s="165">
        <v>23</v>
      </c>
      <c r="Y19" s="165">
        <v>24</v>
      </c>
      <c r="Z19" s="165">
        <v>25</v>
      </c>
      <c r="AA19" s="165">
        <v>26</v>
      </c>
      <c r="AB19" s="165">
        <v>27</v>
      </c>
      <c r="AC19" s="165">
        <v>28</v>
      </c>
      <c r="AD19" s="165">
        <v>29</v>
      </c>
      <c r="AE19" s="165">
        <v>30</v>
      </c>
      <c r="AF19" s="165">
        <v>31</v>
      </c>
      <c r="AG19" s="165">
        <v>32</v>
      </c>
      <c r="AH19" s="165">
        <v>33</v>
      </c>
      <c r="AI19" s="165">
        <v>34</v>
      </c>
      <c r="AJ19" s="165">
        <v>35</v>
      </c>
      <c r="AK19" s="165">
        <v>36</v>
      </c>
      <c r="AL19" s="165">
        <v>37</v>
      </c>
      <c r="AM19" s="165">
        <v>38</v>
      </c>
      <c r="AN19" s="165">
        <v>39</v>
      </c>
      <c r="AO19" s="165">
        <v>40</v>
      </c>
      <c r="AP19" s="165">
        <v>41</v>
      </c>
      <c r="AQ19" s="165">
        <v>42</v>
      </c>
      <c r="AR19" s="165">
        <v>43</v>
      </c>
      <c r="AS19" s="165">
        <v>44</v>
      </c>
      <c r="AT19" s="174">
        <v>45</v>
      </c>
      <c r="AU19" s="174">
        <v>46</v>
      </c>
      <c r="AV19" s="174">
        <v>47</v>
      </c>
      <c r="AW19" s="174">
        <v>48</v>
      </c>
      <c r="AX19" s="174">
        <v>49</v>
      </c>
      <c r="AY19" s="174">
        <v>50</v>
      </c>
      <c r="AZ19" s="174">
        <v>51</v>
      </c>
      <c r="BA19" s="174">
        <v>52</v>
      </c>
      <c r="BB19" s="109"/>
      <c r="BC19" s="109"/>
      <c r="BD19" s="109"/>
      <c r="BE19" s="109"/>
      <c r="BF19" s="109"/>
    </row>
    <row r="20" spans="1:58" ht="15">
      <c r="A20" s="19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74"/>
      <c r="AU20" s="174"/>
      <c r="AV20" s="174"/>
      <c r="AW20" s="174"/>
      <c r="AX20" s="174"/>
      <c r="AY20" s="174"/>
      <c r="AZ20" s="174"/>
      <c r="BA20" s="174"/>
      <c r="BB20" s="109"/>
      <c r="BC20" s="109"/>
      <c r="BD20" s="109"/>
      <c r="BE20" s="109"/>
      <c r="BF20" s="109"/>
    </row>
    <row r="21" spans="1:58" ht="24" customHeight="1">
      <c r="A21" s="128">
        <v>1</v>
      </c>
      <c r="B21" s="129" t="s">
        <v>98</v>
      </c>
      <c r="C21" s="129" t="s">
        <v>98</v>
      </c>
      <c r="D21" s="129" t="s">
        <v>98</v>
      </c>
      <c r="E21" s="129" t="s">
        <v>98</v>
      </c>
      <c r="F21" s="129" t="s">
        <v>98</v>
      </c>
      <c r="G21" s="129" t="s">
        <v>98</v>
      </c>
      <c r="H21" s="129" t="s">
        <v>98</v>
      </c>
      <c r="I21" s="129" t="s">
        <v>98</v>
      </c>
      <c r="J21" s="129" t="s">
        <v>98</v>
      </c>
      <c r="K21" s="129" t="s">
        <v>98</v>
      </c>
      <c r="L21" s="129" t="s">
        <v>98</v>
      </c>
      <c r="M21" s="129" t="s">
        <v>98</v>
      </c>
      <c r="N21" s="129" t="s">
        <v>98</v>
      </c>
      <c r="O21" s="129" t="s">
        <v>98</v>
      </c>
      <c r="P21" s="129" t="s">
        <v>98</v>
      </c>
      <c r="Q21" s="129" t="s">
        <v>98</v>
      </c>
      <c r="R21" s="129" t="s">
        <v>98</v>
      </c>
      <c r="S21" s="129" t="s">
        <v>98</v>
      </c>
      <c r="T21" s="130" t="s">
        <v>99</v>
      </c>
      <c r="U21" s="130" t="s">
        <v>99</v>
      </c>
      <c r="V21" s="129" t="s">
        <v>100</v>
      </c>
      <c r="W21" s="129" t="s">
        <v>100</v>
      </c>
      <c r="X21" s="129" t="s">
        <v>100</v>
      </c>
      <c r="Y21" s="129" t="s">
        <v>98</v>
      </c>
      <c r="Z21" s="129" t="s">
        <v>98</v>
      </c>
      <c r="AA21" s="129" t="s">
        <v>98</v>
      </c>
      <c r="AB21" s="129" t="s">
        <v>98</v>
      </c>
      <c r="AC21" s="129" t="s">
        <v>98</v>
      </c>
      <c r="AD21" s="129" t="s">
        <v>98</v>
      </c>
      <c r="AE21" s="129" t="s">
        <v>98</v>
      </c>
      <c r="AF21" s="131" t="s">
        <v>98</v>
      </c>
      <c r="AG21" s="129" t="s">
        <v>98</v>
      </c>
      <c r="AH21" s="129" t="s">
        <v>98</v>
      </c>
      <c r="AI21" s="129" t="s">
        <v>98</v>
      </c>
      <c r="AJ21" s="129" t="s">
        <v>98</v>
      </c>
      <c r="AK21" s="129" t="s">
        <v>98</v>
      </c>
      <c r="AL21" s="129" t="s">
        <v>98</v>
      </c>
      <c r="AM21" s="129" t="s">
        <v>98</v>
      </c>
      <c r="AN21" s="129" t="s">
        <v>98</v>
      </c>
      <c r="AO21" s="129" t="s">
        <v>98</v>
      </c>
      <c r="AP21" s="129" t="s">
        <v>98</v>
      </c>
      <c r="AQ21" s="132" t="s">
        <v>99</v>
      </c>
      <c r="AR21" s="133" t="s">
        <v>99</v>
      </c>
      <c r="AS21" s="134" t="s">
        <v>100</v>
      </c>
      <c r="AT21" s="129" t="s">
        <v>100</v>
      </c>
      <c r="AU21" s="129" t="s">
        <v>100</v>
      </c>
      <c r="AV21" s="129" t="s">
        <v>100</v>
      </c>
      <c r="AW21" s="129" t="s">
        <v>100</v>
      </c>
      <c r="AX21" s="129" t="s">
        <v>100</v>
      </c>
      <c r="AY21" s="129" t="s">
        <v>100</v>
      </c>
      <c r="AZ21" s="129" t="s">
        <v>100</v>
      </c>
      <c r="BA21" s="129" t="s">
        <v>100</v>
      </c>
      <c r="BB21" s="109"/>
      <c r="BC21" s="109"/>
      <c r="BD21" s="109"/>
      <c r="BE21" s="109"/>
      <c r="BF21" s="109"/>
    </row>
    <row r="22" spans="1:58" ht="24" customHeight="1">
      <c r="A22" s="128">
        <v>2</v>
      </c>
      <c r="B22" s="129" t="s">
        <v>101</v>
      </c>
      <c r="C22" s="129" t="s">
        <v>101</v>
      </c>
      <c r="D22" s="129" t="s">
        <v>101</v>
      </c>
      <c r="E22" s="129" t="s">
        <v>101</v>
      </c>
      <c r="F22" s="129" t="s">
        <v>101</v>
      </c>
      <c r="G22" s="129" t="s">
        <v>101</v>
      </c>
      <c r="H22" s="129" t="s">
        <v>101</v>
      </c>
      <c r="I22" s="129" t="s">
        <v>101</v>
      </c>
      <c r="J22" s="129" t="s">
        <v>101</v>
      </c>
      <c r="K22" s="135" t="s">
        <v>126</v>
      </c>
      <c r="L22" s="136" t="s">
        <v>125</v>
      </c>
      <c r="M22" s="136" t="s">
        <v>125</v>
      </c>
      <c r="N22" s="136" t="s">
        <v>125</v>
      </c>
      <c r="O22" s="136" t="s">
        <v>125</v>
      </c>
      <c r="P22" s="136" t="s">
        <v>125</v>
      </c>
      <c r="Q22" s="136" t="s">
        <v>125</v>
      </c>
      <c r="R22" s="136" t="s">
        <v>125</v>
      </c>
      <c r="S22" s="129" t="s">
        <v>100</v>
      </c>
      <c r="T22" s="129" t="s">
        <v>100</v>
      </c>
      <c r="U22" s="129" t="s">
        <v>100</v>
      </c>
      <c r="V22" s="129" t="s">
        <v>100</v>
      </c>
      <c r="W22" s="129" t="s">
        <v>100</v>
      </c>
      <c r="X22" s="129" t="s">
        <v>100</v>
      </c>
      <c r="Y22" s="129" t="s">
        <v>100</v>
      </c>
      <c r="Z22" s="129" t="s">
        <v>100</v>
      </c>
      <c r="AA22" s="129" t="s">
        <v>100</v>
      </c>
      <c r="AB22" s="129" t="s">
        <v>100</v>
      </c>
      <c r="AC22" s="136" t="s">
        <v>125</v>
      </c>
      <c r="AD22" s="136" t="s">
        <v>125</v>
      </c>
      <c r="AE22" s="137" t="s">
        <v>102</v>
      </c>
      <c r="AF22" s="138"/>
      <c r="AG22" s="139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40"/>
      <c r="AS22" s="136"/>
      <c r="AT22" s="136"/>
      <c r="AU22" s="136"/>
      <c r="AV22" s="136"/>
      <c r="AW22" s="136"/>
      <c r="AX22" s="136"/>
      <c r="AY22" s="136"/>
      <c r="AZ22" s="136"/>
      <c r="BA22" s="136"/>
      <c r="BB22" s="109"/>
      <c r="BC22" s="109"/>
      <c r="BD22" s="109"/>
      <c r="BE22" s="109"/>
      <c r="BF22" s="109"/>
    </row>
    <row r="23" spans="1:58" ht="9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</row>
    <row r="24" spans="1:58" ht="12" customHeight="1">
      <c r="A24" s="142" t="s">
        <v>72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09"/>
      <c r="BE24" s="109"/>
      <c r="BF24" s="109"/>
    </row>
    <row r="25" spans="1:58" ht="7.5" customHeight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</row>
    <row r="26" spans="1:58" s="29" customFormat="1" ht="13.5" customHeight="1">
      <c r="A26" s="172" t="s">
        <v>59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43"/>
      <c r="Z26" s="172" t="s">
        <v>60</v>
      </c>
      <c r="AA26" s="172"/>
      <c r="AB26" s="172"/>
      <c r="AC26" s="172"/>
      <c r="AD26" s="172"/>
      <c r="AE26" s="172"/>
      <c r="AF26" s="172"/>
      <c r="AG26" s="172"/>
      <c r="AH26" s="172"/>
      <c r="AI26" s="143"/>
      <c r="AJ26" s="172" t="s">
        <v>61</v>
      </c>
      <c r="AK26" s="172"/>
      <c r="AL26" s="172"/>
      <c r="AM26" s="172"/>
      <c r="AN26" s="172"/>
      <c r="AO26" s="172"/>
      <c r="AP26" s="172"/>
      <c r="AQ26" s="172"/>
      <c r="AR26" s="172"/>
      <c r="AS26" s="172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</row>
    <row r="27" spans="1:58" ht="10.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6"/>
      <c r="Z27" s="147"/>
      <c r="AA27" s="147"/>
      <c r="AB27" s="147"/>
      <c r="AC27" s="147"/>
      <c r="AD27" s="147"/>
      <c r="AE27" s="148"/>
      <c r="AF27" s="148"/>
      <c r="AG27" s="148"/>
      <c r="AH27" s="148"/>
      <c r="AI27" s="107"/>
      <c r="AJ27" s="149"/>
      <c r="AK27" s="149"/>
      <c r="AL27" s="149"/>
      <c r="AM27" s="149"/>
      <c r="AN27" s="150"/>
      <c r="AO27" s="150"/>
      <c r="AP27" s="150"/>
      <c r="AQ27" s="150"/>
      <c r="AR27" s="151"/>
      <c r="AS27" s="151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</row>
    <row r="28" spans="1:58" ht="15.75" customHeight="1">
      <c r="A28" s="196" t="s">
        <v>62</v>
      </c>
      <c r="B28" s="196"/>
      <c r="C28" s="196"/>
      <c r="D28" s="167" t="s">
        <v>11</v>
      </c>
      <c r="E28" s="167"/>
      <c r="F28" s="167"/>
      <c r="G28" s="167" t="s">
        <v>12</v>
      </c>
      <c r="H28" s="167"/>
      <c r="I28" s="167"/>
      <c r="J28" s="167" t="s">
        <v>13</v>
      </c>
      <c r="K28" s="167"/>
      <c r="L28" s="167"/>
      <c r="M28" s="167" t="s">
        <v>14</v>
      </c>
      <c r="N28" s="167"/>
      <c r="O28" s="167"/>
      <c r="P28" s="167" t="s">
        <v>66</v>
      </c>
      <c r="Q28" s="167"/>
      <c r="R28" s="167"/>
      <c r="S28" s="167" t="s">
        <v>15</v>
      </c>
      <c r="T28" s="167"/>
      <c r="U28" s="167"/>
      <c r="V28" s="167" t="s">
        <v>17</v>
      </c>
      <c r="W28" s="167"/>
      <c r="X28" s="167"/>
      <c r="Y28" s="127"/>
      <c r="Z28" s="173" t="s">
        <v>63</v>
      </c>
      <c r="AA28" s="173"/>
      <c r="AB28" s="173"/>
      <c r="AC28" s="173"/>
      <c r="AD28" s="173"/>
      <c r="AE28" s="164" t="s">
        <v>23</v>
      </c>
      <c r="AF28" s="164"/>
      <c r="AG28" s="164" t="s">
        <v>24</v>
      </c>
      <c r="AH28" s="164"/>
      <c r="AI28" s="127"/>
      <c r="AJ28" s="155" t="s">
        <v>64</v>
      </c>
      <c r="AK28" s="155"/>
      <c r="AL28" s="155"/>
      <c r="AM28" s="155"/>
      <c r="AN28" s="155"/>
      <c r="AO28" s="155"/>
      <c r="AP28" s="155"/>
      <c r="AQ28" s="155"/>
      <c r="AR28" s="155"/>
      <c r="AS28" s="155" t="s">
        <v>65</v>
      </c>
      <c r="AT28" s="155"/>
      <c r="AU28" s="155"/>
      <c r="AV28" s="155"/>
      <c r="AW28" s="155"/>
      <c r="AX28" s="155"/>
      <c r="AY28" s="164" t="s">
        <v>23</v>
      </c>
      <c r="AZ28" s="164"/>
      <c r="BA28" s="109"/>
      <c r="BB28" s="109"/>
      <c r="BC28" s="109"/>
      <c r="BD28" s="109"/>
      <c r="BE28" s="109"/>
      <c r="BF28" s="109"/>
    </row>
    <row r="29" spans="1:58" ht="15.75" customHeight="1">
      <c r="A29" s="196"/>
      <c r="B29" s="196"/>
      <c r="C29" s="19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07"/>
      <c r="Z29" s="173"/>
      <c r="AA29" s="173"/>
      <c r="AB29" s="173"/>
      <c r="AC29" s="173"/>
      <c r="AD29" s="173"/>
      <c r="AE29" s="164"/>
      <c r="AF29" s="164"/>
      <c r="AG29" s="164"/>
      <c r="AH29" s="164"/>
      <c r="AI29" s="107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64"/>
      <c r="AZ29" s="164"/>
      <c r="BA29" s="109"/>
      <c r="BB29" s="109"/>
      <c r="BC29" s="109"/>
      <c r="BD29" s="109"/>
      <c r="BE29" s="109"/>
      <c r="BF29" s="109"/>
    </row>
    <row r="30" spans="1:58">
      <c r="A30" s="196"/>
      <c r="B30" s="196"/>
      <c r="C30" s="196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07"/>
      <c r="Z30" s="173"/>
      <c r="AA30" s="173"/>
      <c r="AB30" s="173"/>
      <c r="AC30" s="173"/>
      <c r="AD30" s="173"/>
      <c r="AE30" s="164"/>
      <c r="AF30" s="164"/>
      <c r="AG30" s="164"/>
      <c r="AH30" s="164"/>
      <c r="AI30" s="107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64"/>
      <c r="AZ30" s="164"/>
      <c r="BA30" s="109"/>
      <c r="BB30" s="109"/>
      <c r="BC30" s="109"/>
      <c r="BD30" s="109"/>
      <c r="BE30" s="109"/>
      <c r="BF30" s="109"/>
    </row>
    <row r="31" spans="1:58">
      <c r="A31" s="196"/>
      <c r="B31" s="196"/>
      <c r="C31" s="19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07"/>
      <c r="Z31" s="173"/>
      <c r="AA31" s="173"/>
      <c r="AB31" s="173"/>
      <c r="AC31" s="173"/>
      <c r="AD31" s="173"/>
      <c r="AE31" s="164"/>
      <c r="AF31" s="164"/>
      <c r="AG31" s="164"/>
      <c r="AH31" s="164"/>
      <c r="AI31" s="107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64"/>
      <c r="AZ31" s="164"/>
      <c r="BA31" s="109"/>
      <c r="BB31" s="109"/>
      <c r="BC31" s="109"/>
      <c r="BD31" s="109"/>
      <c r="BE31" s="109"/>
      <c r="BF31" s="109"/>
    </row>
    <row r="32" spans="1:58" ht="15" customHeight="1">
      <c r="A32" s="196"/>
      <c r="B32" s="196"/>
      <c r="C32" s="196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52"/>
      <c r="Z32" s="173"/>
      <c r="AA32" s="173"/>
      <c r="AB32" s="173"/>
      <c r="AC32" s="173"/>
      <c r="AD32" s="173"/>
      <c r="AE32" s="164"/>
      <c r="AF32" s="164"/>
      <c r="AG32" s="164"/>
      <c r="AH32" s="164"/>
      <c r="AI32" s="152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64"/>
      <c r="AZ32" s="164"/>
      <c r="BA32" s="109"/>
      <c r="BB32" s="109"/>
      <c r="BC32" s="109"/>
      <c r="BD32" s="109"/>
      <c r="BE32" s="109"/>
      <c r="BF32" s="109"/>
    </row>
    <row r="33" spans="1:58" ht="13.5" customHeight="1">
      <c r="A33" s="157">
        <v>1</v>
      </c>
      <c r="B33" s="157"/>
      <c r="C33" s="157"/>
      <c r="D33" s="157">
        <f>18+18</f>
        <v>36</v>
      </c>
      <c r="E33" s="157"/>
      <c r="F33" s="157"/>
      <c r="G33" s="157">
        <v>4</v>
      </c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>
        <v>12</v>
      </c>
      <c r="T33" s="157"/>
      <c r="U33" s="157"/>
      <c r="V33" s="157">
        <f>SUM(D33:U34)</f>
        <v>52</v>
      </c>
      <c r="W33" s="157"/>
      <c r="X33" s="157"/>
      <c r="Y33" s="107"/>
      <c r="Z33" s="158" t="s">
        <v>124</v>
      </c>
      <c r="AA33" s="159"/>
      <c r="AB33" s="159"/>
      <c r="AC33" s="159"/>
      <c r="AD33" s="160"/>
      <c r="AE33" s="168">
        <v>3</v>
      </c>
      <c r="AF33" s="169"/>
      <c r="AG33" s="168">
        <v>9.5</v>
      </c>
      <c r="AH33" s="169"/>
      <c r="AI33" s="107"/>
      <c r="AJ33" s="156" t="s">
        <v>120</v>
      </c>
      <c r="AK33" s="156"/>
      <c r="AL33" s="156"/>
      <c r="AM33" s="156"/>
      <c r="AN33" s="156"/>
      <c r="AO33" s="156"/>
      <c r="AP33" s="156"/>
      <c r="AQ33" s="156"/>
      <c r="AR33" s="156"/>
      <c r="AS33" s="155" t="s">
        <v>127</v>
      </c>
      <c r="AT33" s="155"/>
      <c r="AU33" s="155"/>
      <c r="AV33" s="155"/>
      <c r="AW33" s="155"/>
      <c r="AX33" s="155"/>
      <c r="AY33" s="157">
        <v>3</v>
      </c>
      <c r="AZ33" s="157"/>
      <c r="BA33" s="109"/>
      <c r="BB33" s="109"/>
      <c r="BC33" s="109"/>
      <c r="BD33" s="109"/>
      <c r="BE33" s="109"/>
      <c r="BF33" s="109"/>
    </row>
    <row r="34" spans="1:58" ht="12.7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6"/>
      <c r="Z34" s="161"/>
      <c r="AA34" s="162"/>
      <c r="AB34" s="162"/>
      <c r="AC34" s="162"/>
      <c r="AD34" s="163"/>
      <c r="AE34" s="170"/>
      <c r="AF34" s="171"/>
      <c r="AG34" s="170"/>
      <c r="AH34" s="171"/>
      <c r="AI34" s="107"/>
      <c r="AJ34" s="156"/>
      <c r="AK34" s="156"/>
      <c r="AL34" s="156"/>
      <c r="AM34" s="156"/>
      <c r="AN34" s="156"/>
      <c r="AO34" s="156"/>
      <c r="AP34" s="156"/>
      <c r="AQ34" s="156"/>
      <c r="AR34" s="156"/>
      <c r="AS34" s="155"/>
      <c r="AT34" s="155"/>
      <c r="AU34" s="155"/>
      <c r="AV34" s="155"/>
      <c r="AW34" s="155"/>
      <c r="AX34" s="155"/>
      <c r="AY34" s="157"/>
      <c r="AZ34" s="157"/>
      <c r="BA34" s="109"/>
      <c r="BB34" s="109"/>
      <c r="BC34" s="109"/>
      <c r="BD34" s="109"/>
      <c r="BE34" s="109"/>
      <c r="BF34" s="109"/>
    </row>
    <row r="35" spans="1:58" ht="21.75" customHeight="1">
      <c r="A35" s="157">
        <v>2</v>
      </c>
      <c r="B35" s="157"/>
      <c r="C35" s="157"/>
      <c r="D35" s="157"/>
      <c r="E35" s="157"/>
      <c r="F35" s="157"/>
      <c r="G35" s="157"/>
      <c r="H35" s="157"/>
      <c r="I35" s="157"/>
      <c r="J35" s="157">
        <v>9.5</v>
      </c>
      <c r="K35" s="157"/>
      <c r="L35" s="157"/>
      <c r="M35" s="157">
        <v>1</v>
      </c>
      <c r="N35" s="157"/>
      <c r="O35" s="157"/>
      <c r="P35" s="157">
        <v>9.5</v>
      </c>
      <c r="Q35" s="157"/>
      <c r="R35" s="157"/>
      <c r="S35" s="157">
        <v>10</v>
      </c>
      <c r="T35" s="157"/>
      <c r="U35" s="157"/>
      <c r="V35" s="157">
        <f>SUM(D35:U35)</f>
        <v>30</v>
      </c>
      <c r="W35" s="157"/>
      <c r="X35" s="157"/>
      <c r="Y35" s="146"/>
      <c r="Z35" s="147"/>
      <c r="AA35" s="147"/>
      <c r="AB35" s="147"/>
      <c r="AC35" s="147"/>
      <c r="AD35" s="147"/>
      <c r="AE35" s="153"/>
      <c r="AF35" s="153"/>
      <c r="AG35" s="153"/>
      <c r="AH35" s="153"/>
      <c r="AI35" s="107"/>
      <c r="AJ35" s="156"/>
      <c r="AK35" s="156"/>
      <c r="AL35" s="156"/>
      <c r="AM35" s="156"/>
      <c r="AN35" s="156"/>
      <c r="AO35" s="156"/>
      <c r="AP35" s="156"/>
      <c r="AQ35" s="156"/>
      <c r="AR35" s="156"/>
      <c r="AS35" s="155"/>
      <c r="AT35" s="155"/>
      <c r="AU35" s="155"/>
      <c r="AV35" s="155"/>
      <c r="AW35" s="155"/>
      <c r="AX35" s="155"/>
      <c r="AY35" s="157"/>
      <c r="AZ35" s="157"/>
      <c r="BA35" s="109"/>
      <c r="BB35" s="109"/>
      <c r="BC35" s="109"/>
      <c r="BD35" s="109"/>
      <c r="BE35" s="109"/>
      <c r="BF35" s="109"/>
    </row>
    <row r="36" spans="1:58" ht="13.5" customHeight="1">
      <c r="A36" s="154" t="s">
        <v>75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</row>
    <row r="37" spans="1:58" ht="13.5" customHeight="1">
      <c r="A37" s="154" t="s">
        <v>76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54" t="s">
        <v>80</v>
      </c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54"/>
      <c r="AM37" s="107"/>
      <c r="AN37" s="107"/>
      <c r="AO37" s="107"/>
      <c r="AP37" s="107"/>
      <c r="AQ37" s="107"/>
      <c r="AR37" s="107"/>
      <c r="AS37" s="107"/>
      <c r="AT37" s="154" t="s">
        <v>81</v>
      </c>
      <c r="AU37" s="107"/>
      <c r="AV37" s="107"/>
      <c r="AW37" s="154"/>
      <c r="AX37" s="107"/>
      <c r="AY37" s="109"/>
      <c r="AZ37" s="109"/>
      <c r="BA37" s="109"/>
      <c r="BB37" s="109"/>
      <c r="BC37" s="109"/>
      <c r="BD37" s="109"/>
      <c r="BE37" s="109"/>
      <c r="BF37" s="109"/>
    </row>
  </sheetData>
  <mergeCells count="116">
    <mergeCell ref="A3:K4"/>
    <mergeCell ref="B19:B20"/>
    <mergeCell ref="C19:C20"/>
    <mergeCell ref="D19:D20"/>
    <mergeCell ref="E19:E20"/>
    <mergeCell ref="F19:F20"/>
    <mergeCell ref="A5:K6"/>
    <mergeCell ref="AP6:AZ6"/>
    <mergeCell ref="AA19:AA20"/>
    <mergeCell ref="AB19:AB20"/>
    <mergeCell ref="AW19:AW20"/>
    <mergeCell ref="AG19:AG20"/>
    <mergeCell ref="AY19:AY20"/>
    <mergeCell ref="AX19:AX20"/>
    <mergeCell ref="G19:G20"/>
    <mergeCell ref="H19:H20"/>
    <mergeCell ref="I19:I20"/>
    <mergeCell ref="J19:J20"/>
    <mergeCell ref="R19:R20"/>
    <mergeCell ref="K19:K20"/>
    <mergeCell ref="A35:C35"/>
    <mergeCell ref="D35:F35"/>
    <mergeCell ref="G35:I35"/>
    <mergeCell ref="J35:L35"/>
    <mergeCell ref="J33:L34"/>
    <mergeCell ref="S28:U32"/>
    <mergeCell ref="V28:X32"/>
    <mergeCell ref="S35:U35"/>
    <mergeCell ref="A28:C32"/>
    <mergeCell ref="D28:F32"/>
    <mergeCell ref="G28:I32"/>
    <mergeCell ref="A33:C34"/>
    <mergeCell ref="D33:F34"/>
    <mergeCell ref="G33:I34"/>
    <mergeCell ref="P33:R34"/>
    <mergeCell ref="S33:U34"/>
    <mergeCell ref="J28:L32"/>
    <mergeCell ref="A1:K1"/>
    <mergeCell ref="AP1:BA1"/>
    <mergeCell ref="A2:K2"/>
    <mergeCell ref="AQ2:AU2"/>
    <mergeCell ref="R8:AH9"/>
    <mergeCell ref="L10:Q10"/>
    <mergeCell ref="S13:AA13"/>
    <mergeCell ref="A15:AS15"/>
    <mergeCell ref="K17:N18"/>
    <mergeCell ref="O17:R18"/>
    <mergeCell ref="S17:W18"/>
    <mergeCell ref="X17:AA18"/>
    <mergeCell ref="AB17:AE18"/>
    <mergeCell ref="AX17:BA18"/>
    <mergeCell ref="AO17:AS18"/>
    <mergeCell ref="AT17:AW18"/>
    <mergeCell ref="AW3:BA3"/>
    <mergeCell ref="AJ17:AN18"/>
    <mergeCell ref="A17:A20"/>
    <mergeCell ref="B17:E18"/>
    <mergeCell ref="F17:J18"/>
    <mergeCell ref="W19:W20"/>
    <mergeCell ref="U19:U20"/>
    <mergeCell ref="V19:V20"/>
    <mergeCell ref="AE28:AF32"/>
    <mergeCell ref="AG28:AH32"/>
    <mergeCell ref="A26:X26"/>
    <mergeCell ref="BA19:BA20"/>
    <mergeCell ref="AT19:AT20"/>
    <mergeCell ref="AU19:AU20"/>
    <mergeCell ref="AV19:AV20"/>
    <mergeCell ref="Y19:Y20"/>
    <mergeCell ref="Z19:Z20"/>
    <mergeCell ref="AM19:AM20"/>
    <mergeCell ref="AK19:AK20"/>
    <mergeCell ref="AL19:AL20"/>
    <mergeCell ref="AZ19:AZ20"/>
    <mergeCell ref="AC19:AC20"/>
    <mergeCell ref="AD19:AD20"/>
    <mergeCell ref="AE19:AE20"/>
    <mergeCell ref="AF19:AF20"/>
    <mergeCell ref="AN19:AN20"/>
    <mergeCell ref="AJ19:AJ20"/>
    <mergeCell ref="AS19:AS20"/>
    <mergeCell ref="AO19:AO20"/>
    <mergeCell ref="AP19:AP20"/>
    <mergeCell ref="M33:O34"/>
    <mergeCell ref="L19:L20"/>
    <mergeCell ref="M19:M20"/>
    <mergeCell ref="P19:P20"/>
    <mergeCell ref="Q19:Q20"/>
    <mergeCell ref="T19:T20"/>
    <mergeCell ref="S19:S20"/>
    <mergeCell ref="N19:N20"/>
    <mergeCell ref="O19:O20"/>
    <mergeCell ref="AJ28:AR32"/>
    <mergeCell ref="AJ33:AR35"/>
    <mergeCell ref="AS28:AX32"/>
    <mergeCell ref="AS33:AX35"/>
    <mergeCell ref="AY33:AZ35"/>
    <mergeCell ref="AF17:AI18"/>
    <mergeCell ref="V35:X35"/>
    <mergeCell ref="M35:O35"/>
    <mergeCell ref="P35:R35"/>
    <mergeCell ref="V33:X34"/>
    <mergeCell ref="AY28:AZ32"/>
    <mergeCell ref="X19:X20"/>
    <mergeCell ref="M28:O32"/>
    <mergeCell ref="P28:R32"/>
    <mergeCell ref="AH19:AH20"/>
    <mergeCell ref="AI19:AI20"/>
    <mergeCell ref="AQ19:AQ20"/>
    <mergeCell ref="AR19:AR20"/>
    <mergeCell ref="AE33:AF34"/>
    <mergeCell ref="AG33:AH34"/>
    <mergeCell ref="AJ26:AS26"/>
    <mergeCell ref="Z28:AD32"/>
    <mergeCell ref="Z26:AH26"/>
    <mergeCell ref="Z33:AD34"/>
  </mergeCells>
  <phoneticPr fontId="0" type="noConversion"/>
  <printOptions horizontalCentered="1"/>
  <pageMargins left="0.19685039370078741" right="0.19685039370078741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49"/>
  <sheetViews>
    <sheetView tabSelected="1" zoomScale="90" zoomScaleNormal="90" workbookViewId="0">
      <selection sqref="A1:P1"/>
    </sheetView>
  </sheetViews>
  <sheetFormatPr defaultRowHeight="15"/>
  <cols>
    <col min="1" max="1" width="11" style="9" customWidth="1"/>
    <col min="2" max="2" width="41.7109375" style="3" customWidth="1"/>
    <col min="3" max="3" width="5.5703125" style="3" customWidth="1"/>
    <col min="4" max="4" width="7.140625" style="3" customWidth="1"/>
    <col min="5" max="5" width="4.7109375" style="3" customWidth="1"/>
    <col min="6" max="6" width="4.85546875" style="3" customWidth="1"/>
    <col min="7" max="7" width="5.7109375" style="3" customWidth="1"/>
    <col min="8" max="8" width="6.140625" style="49" customWidth="1"/>
    <col min="9" max="9" width="5.7109375" style="49" customWidth="1"/>
    <col min="10" max="12" width="5.140625" style="49" customWidth="1"/>
    <col min="13" max="13" width="6.42578125" style="3" customWidth="1"/>
    <col min="14" max="14" width="10.140625" style="3" customWidth="1"/>
    <col min="15" max="15" width="10" style="3" customWidth="1"/>
    <col min="16" max="16" width="9.7109375" style="3" customWidth="1"/>
    <col min="17" max="17" width="5.85546875" customWidth="1"/>
  </cols>
  <sheetData>
    <row r="1" spans="1:22" ht="24.75" customHeight="1">
      <c r="A1" s="211" t="s">
        <v>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22" ht="22.5" customHeight="1" thickBot="1">
      <c r="A2" s="14"/>
      <c r="B2" s="33"/>
      <c r="C2" s="33"/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2" ht="15" customHeight="1">
      <c r="A3" s="214" t="s">
        <v>89</v>
      </c>
      <c r="B3" s="206" t="s">
        <v>28</v>
      </c>
      <c r="C3" s="207" t="s">
        <v>29</v>
      </c>
      <c r="D3" s="207"/>
      <c r="E3" s="207"/>
      <c r="F3" s="207"/>
      <c r="G3" s="208" t="s">
        <v>30</v>
      </c>
      <c r="H3" s="207" t="s">
        <v>31</v>
      </c>
      <c r="I3" s="207"/>
      <c r="J3" s="207"/>
      <c r="K3" s="207"/>
      <c r="L3" s="207"/>
      <c r="M3" s="207"/>
      <c r="N3" s="207" t="s">
        <v>32</v>
      </c>
      <c r="O3" s="207"/>
      <c r="P3" s="207"/>
    </row>
    <row r="4" spans="1:22">
      <c r="A4" s="215"/>
      <c r="B4" s="206"/>
      <c r="C4" s="207"/>
      <c r="D4" s="207"/>
      <c r="E4" s="207"/>
      <c r="F4" s="207"/>
      <c r="G4" s="208"/>
      <c r="H4" s="208" t="s">
        <v>33</v>
      </c>
      <c r="I4" s="206" t="s">
        <v>34</v>
      </c>
      <c r="J4" s="206"/>
      <c r="K4" s="206"/>
      <c r="L4" s="206"/>
      <c r="M4" s="208" t="s">
        <v>35</v>
      </c>
      <c r="N4" s="207"/>
      <c r="O4" s="207"/>
      <c r="P4" s="207"/>
      <c r="Q4" s="5"/>
      <c r="R4" s="4"/>
    </row>
    <row r="5" spans="1:22">
      <c r="A5" s="215"/>
      <c r="B5" s="206"/>
      <c r="C5" s="208" t="s">
        <v>36</v>
      </c>
      <c r="D5" s="208" t="s">
        <v>37</v>
      </c>
      <c r="E5" s="207" t="s">
        <v>38</v>
      </c>
      <c r="F5" s="207"/>
      <c r="G5" s="208"/>
      <c r="H5" s="208"/>
      <c r="I5" s="208" t="s">
        <v>16</v>
      </c>
      <c r="J5" s="207" t="s">
        <v>39</v>
      </c>
      <c r="K5" s="207"/>
      <c r="L5" s="207"/>
      <c r="M5" s="208"/>
      <c r="N5" s="206" t="s">
        <v>40</v>
      </c>
      <c r="O5" s="206"/>
      <c r="P5" s="99" t="s">
        <v>67</v>
      </c>
      <c r="Q5" s="5"/>
      <c r="R5" s="4"/>
    </row>
    <row r="6" spans="1:22">
      <c r="A6" s="215"/>
      <c r="B6" s="206"/>
      <c r="C6" s="208"/>
      <c r="D6" s="208"/>
      <c r="E6" s="208" t="s">
        <v>42</v>
      </c>
      <c r="F6" s="208" t="s">
        <v>41</v>
      </c>
      <c r="G6" s="208"/>
      <c r="H6" s="208"/>
      <c r="I6" s="208"/>
      <c r="J6" s="208" t="s">
        <v>18</v>
      </c>
      <c r="K6" s="208" t="s">
        <v>19</v>
      </c>
      <c r="L6" s="208" t="s">
        <v>20</v>
      </c>
      <c r="M6" s="208"/>
      <c r="N6" s="206" t="s">
        <v>43</v>
      </c>
      <c r="O6" s="206"/>
      <c r="P6" s="206"/>
      <c r="Q6" s="5"/>
      <c r="R6" s="4"/>
    </row>
    <row r="7" spans="1:22">
      <c r="A7" s="215"/>
      <c r="B7" s="206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94">
        <v>1</v>
      </c>
      <c r="O7" s="94">
        <v>2</v>
      </c>
      <c r="P7" s="94">
        <v>3</v>
      </c>
      <c r="Q7" s="5"/>
      <c r="R7" s="4"/>
    </row>
    <row r="8" spans="1:22">
      <c r="A8" s="215"/>
      <c r="B8" s="206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6" t="s">
        <v>44</v>
      </c>
      <c r="O8" s="206"/>
      <c r="P8" s="206"/>
      <c r="Q8" s="5"/>
      <c r="R8" s="4"/>
    </row>
    <row r="9" spans="1:22">
      <c r="A9" s="216"/>
      <c r="B9" s="206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97">
        <v>20</v>
      </c>
      <c r="O9" s="97">
        <v>20</v>
      </c>
      <c r="P9" s="97">
        <v>20</v>
      </c>
      <c r="Q9" s="5"/>
      <c r="R9" s="4"/>
    </row>
    <row r="10" spans="1:22" ht="20.25" customHeight="1">
      <c r="A10" s="63">
        <v>1</v>
      </c>
      <c r="B10" s="6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95">
        <v>11</v>
      </c>
      <c r="L10" s="95">
        <v>12</v>
      </c>
      <c r="M10" s="95">
        <v>13</v>
      </c>
      <c r="N10" s="95">
        <v>14</v>
      </c>
      <c r="O10" s="95">
        <v>15</v>
      </c>
      <c r="P10" s="95">
        <v>16</v>
      </c>
      <c r="Q10" s="5"/>
      <c r="R10" s="4"/>
      <c r="S10" s="12"/>
      <c r="T10" s="12"/>
      <c r="U10" s="12"/>
      <c r="V10" s="12"/>
    </row>
    <row r="11" spans="1:22">
      <c r="A11" s="63"/>
      <c r="B11" s="212" t="s">
        <v>83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7"/>
      <c r="R11" s="4"/>
      <c r="S11" s="41"/>
      <c r="T11" s="41"/>
      <c r="U11" s="41"/>
      <c r="V11" s="41"/>
    </row>
    <row r="12" spans="1:22" s="12" customFormat="1">
      <c r="A12" s="6"/>
      <c r="B12" s="202" t="s">
        <v>84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7"/>
    </row>
    <row r="13" spans="1:22" s="41" customFormat="1" ht="17.25" customHeight="1">
      <c r="A13" s="37"/>
      <c r="B13" s="13" t="s">
        <v>103</v>
      </c>
      <c r="C13" s="98">
        <v>1</v>
      </c>
      <c r="D13" s="98"/>
      <c r="E13" s="98"/>
      <c r="F13" s="98"/>
      <c r="G13" s="93">
        <v>3</v>
      </c>
      <c r="H13" s="80">
        <f>G13*30</f>
        <v>90</v>
      </c>
      <c r="I13" s="80">
        <f>J13+K13+L13</f>
        <v>30</v>
      </c>
      <c r="J13" s="80">
        <v>20</v>
      </c>
      <c r="K13" s="80"/>
      <c r="L13" s="80">
        <v>10</v>
      </c>
      <c r="M13" s="80">
        <f>H13-I13</f>
        <v>60</v>
      </c>
      <c r="N13" s="105">
        <f>G13/$N$9</f>
        <v>0.15</v>
      </c>
      <c r="O13" s="105"/>
      <c r="P13" s="105"/>
    </row>
    <row r="14" spans="1:22" s="12" customFormat="1" ht="17.25" customHeight="1">
      <c r="A14" s="37"/>
      <c r="B14" s="13" t="s">
        <v>104</v>
      </c>
      <c r="C14" s="98">
        <v>1</v>
      </c>
      <c r="D14" s="98"/>
      <c r="E14" s="98"/>
      <c r="F14" s="98"/>
      <c r="G14" s="93">
        <v>4</v>
      </c>
      <c r="H14" s="80">
        <f t="shared" ref="H14:H16" si="0">G14*30</f>
        <v>120</v>
      </c>
      <c r="I14" s="80">
        <f t="shared" ref="I14:I16" si="1">J14+K14+L14</f>
        <v>40</v>
      </c>
      <c r="J14" s="81">
        <v>20</v>
      </c>
      <c r="K14" s="81"/>
      <c r="L14" s="81">
        <v>20</v>
      </c>
      <c r="M14" s="80">
        <f t="shared" ref="M14:M16" si="2">H14-I14</f>
        <v>80</v>
      </c>
      <c r="N14" s="105">
        <f t="shared" ref="N14:N15" si="3">G14/$N$9</f>
        <v>0.2</v>
      </c>
      <c r="O14" s="91"/>
      <c r="P14" s="91"/>
      <c r="Q14" s="41"/>
    </row>
    <row r="15" spans="1:22" s="12" customFormat="1" ht="17.25" customHeight="1">
      <c r="A15" s="37"/>
      <c r="B15" s="13" t="s">
        <v>106</v>
      </c>
      <c r="C15" s="98">
        <v>1</v>
      </c>
      <c r="D15" s="98"/>
      <c r="E15" s="98"/>
      <c r="F15" s="98"/>
      <c r="G15" s="93">
        <v>3</v>
      </c>
      <c r="H15" s="80">
        <f t="shared" si="0"/>
        <v>90</v>
      </c>
      <c r="I15" s="80">
        <f t="shared" si="1"/>
        <v>30</v>
      </c>
      <c r="J15" s="81">
        <v>14</v>
      </c>
      <c r="K15" s="81">
        <v>16</v>
      </c>
      <c r="L15" s="81"/>
      <c r="M15" s="80">
        <f t="shared" si="2"/>
        <v>60</v>
      </c>
      <c r="N15" s="105">
        <f t="shared" si="3"/>
        <v>0.15</v>
      </c>
      <c r="O15" s="91"/>
      <c r="P15" s="91"/>
      <c r="Q15" s="41"/>
    </row>
    <row r="16" spans="1:22" s="12" customFormat="1" ht="17.25" customHeight="1">
      <c r="A16" s="37"/>
      <c r="B16" s="13" t="s">
        <v>105</v>
      </c>
      <c r="C16" s="98">
        <v>2</v>
      </c>
      <c r="D16" s="98"/>
      <c r="E16" s="98"/>
      <c r="F16" s="98"/>
      <c r="G16" s="93">
        <v>3</v>
      </c>
      <c r="H16" s="80">
        <f t="shared" si="0"/>
        <v>90</v>
      </c>
      <c r="I16" s="80">
        <f t="shared" si="1"/>
        <v>30</v>
      </c>
      <c r="J16" s="81">
        <v>16</v>
      </c>
      <c r="K16" s="81"/>
      <c r="L16" s="81">
        <v>14</v>
      </c>
      <c r="M16" s="80">
        <f t="shared" si="2"/>
        <v>60</v>
      </c>
      <c r="N16" s="91"/>
      <c r="O16" s="91">
        <f>G16/$O$9</f>
        <v>0.15</v>
      </c>
      <c r="P16" s="91"/>
      <c r="Q16" s="41"/>
    </row>
    <row r="17" spans="1:18" s="12" customFormat="1">
      <c r="A17" s="6"/>
      <c r="B17" s="202" t="s">
        <v>85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7"/>
    </row>
    <row r="18" spans="1:18" s="12" customFormat="1" ht="14.25" customHeight="1">
      <c r="A18" s="6"/>
      <c r="B18" s="89" t="s">
        <v>108</v>
      </c>
      <c r="C18" s="98">
        <v>1</v>
      </c>
      <c r="D18" s="98" t="s">
        <v>109</v>
      </c>
      <c r="E18" s="98">
        <v>1</v>
      </c>
      <c r="F18" s="98"/>
      <c r="G18" s="93">
        <v>6</v>
      </c>
      <c r="H18" s="80">
        <f>G18*30</f>
        <v>180</v>
      </c>
      <c r="I18" s="80">
        <f>J18+K18+L18</f>
        <v>30</v>
      </c>
      <c r="J18" s="80">
        <v>14</v>
      </c>
      <c r="K18" s="80"/>
      <c r="L18" s="80">
        <v>16</v>
      </c>
      <c r="M18" s="80">
        <f>H18-I18</f>
        <v>150</v>
      </c>
      <c r="N18" s="105">
        <f>G18/$N$9</f>
        <v>0.3</v>
      </c>
      <c r="O18" s="91"/>
      <c r="P18" s="91"/>
      <c r="Q18" s="41"/>
    </row>
    <row r="19" spans="1:18" s="12" customFormat="1" ht="14.25" customHeight="1">
      <c r="A19" s="65"/>
      <c r="B19" s="13" t="s">
        <v>110</v>
      </c>
      <c r="C19" s="98">
        <v>2</v>
      </c>
      <c r="D19" s="98"/>
      <c r="E19" s="98"/>
      <c r="F19" s="98"/>
      <c r="G19" s="93">
        <v>4</v>
      </c>
      <c r="H19" s="80">
        <f t="shared" ref="H19:H23" si="4">G19*30</f>
        <v>120</v>
      </c>
      <c r="I19" s="80">
        <f t="shared" ref="I19:I21" si="5">J19+K19+L19</f>
        <v>40</v>
      </c>
      <c r="J19" s="81">
        <v>24</v>
      </c>
      <c r="K19" s="81"/>
      <c r="L19" s="81">
        <v>16</v>
      </c>
      <c r="M19" s="80">
        <f t="shared" ref="M19:M23" si="6">H19-I19</f>
        <v>80</v>
      </c>
      <c r="N19" s="91"/>
      <c r="O19" s="91">
        <f t="shared" ref="O19:O21" si="7">G19/$O$9</f>
        <v>0.2</v>
      </c>
      <c r="P19" s="91"/>
      <c r="Q19" s="41"/>
    </row>
    <row r="20" spans="1:18" s="12" customFormat="1" ht="14.25" customHeight="1">
      <c r="A20" s="6"/>
      <c r="B20" s="13" t="s">
        <v>111</v>
      </c>
      <c r="C20" s="98">
        <v>2</v>
      </c>
      <c r="D20" s="98" t="s">
        <v>113</v>
      </c>
      <c r="E20" s="98"/>
      <c r="F20" s="98">
        <v>2</v>
      </c>
      <c r="G20" s="93">
        <v>6</v>
      </c>
      <c r="H20" s="80">
        <f t="shared" si="4"/>
        <v>180</v>
      </c>
      <c r="I20" s="80">
        <f t="shared" si="5"/>
        <v>30</v>
      </c>
      <c r="J20" s="81">
        <v>14</v>
      </c>
      <c r="K20" s="81">
        <v>16</v>
      </c>
      <c r="L20" s="81"/>
      <c r="M20" s="80">
        <f t="shared" si="6"/>
        <v>150</v>
      </c>
      <c r="N20" s="91"/>
      <c r="O20" s="91">
        <f t="shared" si="7"/>
        <v>0.3</v>
      </c>
      <c r="P20" s="91"/>
      <c r="Q20" s="41"/>
    </row>
    <row r="21" spans="1:18" s="12" customFormat="1" ht="14.25" customHeight="1">
      <c r="A21" s="65"/>
      <c r="B21" s="13" t="s">
        <v>112</v>
      </c>
      <c r="C21" s="98">
        <v>2</v>
      </c>
      <c r="D21" s="98"/>
      <c r="E21" s="98"/>
      <c r="F21" s="98"/>
      <c r="G21" s="93">
        <v>5</v>
      </c>
      <c r="H21" s="80">
        <f t="shared" si="4"/>
        <v>150</v>
      </c>
      <c r="I21" s="80">
        <f t="shared" si="5"/>
        <v>50</v>
      </c>
      <c r="J21" s="81">
        <v>24</v>
      </c>
      <c r="K21" s="81">
        <v>26</v>
      </c>
      <c r="L21" s="81"/>
      <c r="M21" s="80">
        <f t="shared" si="6"/>
        <v>100</v>
      </c>
      <c r="N21" s="91"/>
      <c r="O21" s="91">
        <f t="shared" si="7"/>
        <v>0.25</v>
      </c>
      <c r="P21" s="91"/>
      <c r="Q21" s="41"/>
    </row>
    <row r="22" spans="1:18" s="12" customFormat="1">
      <c r="A22" s="209" t="s">
        <v>119</v>
      </c>
      <c r="B22" s="210"/>
      <c r="C22" s="98"/>
      <c r="D22" s="98" t="s">
        <v>121</v>
      </c>
      <c r="E22" s="98"/>
      <c r="F22" s="98"/>
      <c r="G22" s="93">
        <v>14</v>
      </c>
      <c r="H22" s="80">
        <f t="shared" si="4"/>
        <v>420</v>
      </c>
      <c r="I22" s="80"/>
      <c r="J22" s="81"/>
      <c r="K22" s="81"/>
      <c r="L22" s="81"/>
      <c r="M22" s="80">
        <f t="shared" si="6"/>
        <v>420</v>
      </c>
      <c r="N22" s="91"/>
      <c r="O22" s="91"/>
      <c r="P22" s="91">
        <f>G22/$P$9</f>
        <v>0.7</v>
      </c>
      <c r="Q22" s="41"/>
    </row>
    <row r="23" spans="1:18" s="12" customFormat="1" ht="27" customHeight="1">
      <c r="A23" s="209" t="s">
        <v>120</v>
      </c>
      <c r="B23" s="210"/>
      <c r="C23" s="98"/>
      <c r="D23" s="98"/>
      <c r="E23" s="98"/>
      <c r="F23" s="98"/>
      <c r="G23" s="93">
        <v>16</v>
      </c>
      <c r="H23" s="80">
        <f t="shared" si="4"/>
        <v>480</v>
      </c>
      <c r="I23" s="80"/>
      <c r="J23" s="81"/>
      <c r="K23" s="81"/>
      <c r="L23" s="81"/>
      <c r="M23" s="80">
        <f t="shared" si="6"/>
        <v>480</v>
      </c>
      <c r="N23" s="91"/>
      <c r="O23" s="91"/>
      <c r="P23" s="91">
        <f>G23/$P$9</f>
        <v>0.8</v>
      </c>
      <c r="Q23" s="41"/>
    </row>
    <row r="24" spans="1:18" s="52" customFormat="1" ht="18" customHeight="1">
      <c r="A24" s="6"/>
      <c r="B24" s="60" t="s">
        <v>88</v>
      </c>
      <c r="C24" s="35">
        <v>8</v>
      </c>
      <c r="D24" s="61">
        <v>3</v>
      </c>
      <c r="E24" s="61">
        <v>1</v>
      </c>
      <c r="F24" s="35">
        <v>1</v>
      </c>
      <c r="G24" s="79">
        <f>SUM(G13:G16,G18:G23)</f>
        <v>64</v>
      </c>
      <c r="H24" s="79">
        <f t="shared" ref="H24:P24" si="8">SUM(H13:H16,H18:H23)</f>
        <v>1920</v>
      </c>
      <c r="I24" s="79">
        <f t="shared" si="8"/>
        <v>280</v>
      </c>
      <c r="J24" s="79">
        <f t="shared" si="8"/>
        <v>146</v>
      </c>
      <c r="K24" s="79">
        <f t="shared" si="8"/>
        <v>58</v>
      </c>
      <c r="L24" s="79">
        <f t="shared" si="8"/>
        <v>76</v>
      </c>
      <c r="M24" s="79">
        <f t="shared" si="8"/>
        <v>1640</v>
      </c>
      <c r="N24" s="87">
        <f t="shared" si="8"/>
        <v>0.8</v>
      </c>
      <c r="O24" s="87">
        <f t="shared" si="8"/>
        <v>0.89999999999999991</v>
      </c>
      <c r="P24" s="87">
        <f t="shared" si="8"/>
        <v>1.5</v>
      </c>
      <c r="Q24" s="85"/>
    </row>
    <row r="25" spans="1:18" s="12" customFormat="1">
      <c r="A25" s="15"/>
      <c r="B25" s="200" t="s">
        <v>46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83"/>
      <c r="R25" s="86"/>
    </row>
    <row r="26" spans="1:18" s="12" customFormat="1">
      <c r="A26" s="6"/>
      <c r="B26" s="202" t="s">
        <v>86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41"/>
    </row>
    <row r="27" spans="1:18" s="12" customFormat="1">
      <c r="A27" s="6"/>
      <c r="B27" s="59" t="s">
        <v>107</v>
      </c>
      <c r="C27" s="98"/>
      <c r="D27" s="98">
        <v>2</v>
      </c>
      <c r="E27" s="98"/>
      <c r="F27" s="98"/>
      <c r="G27" s="93">
        <v>3.5</v>
      </c>
      <c r="H27" s="80">
        <f t="shared" ref="H27" si="9">G27*30</f>
        <v>105</v>
      </c>
      <c r="I27" s="80">
        <f t="shared" ref="I27" si="10">J27+K27+L27</f>
        <v>36</v>
      </c>
      <c r="J27" s="81">
        <v>16</v>
      </c>
      <c r="K27" s="81">
        <v>20</v>
      </c>
      <c r="L27" s="81"/>
      <c r="M27" s="80">
        <f t="shared" ref="M27" si="11">H27-I27</f>
        <v>69</v>
      </c>
      <c r="N27" s="91"/>
      <c r="O27" s="91">
        <f>G27/$O$9</f>
        <v>0.17499999999999999</v>
      </c>
      <c r="P27" s="91"/>
      <c r="Q27" s="88"/>
    </row>
    <row r="28" spans="1:18" s="12" customFormat="1">
      <c r="A28" s="16"/>
      <c r="B28" s="204" t="s">
        <v>87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41"/>
    </row>
    <row r="29" spans="1:18" s="103" customFormat="1" ht="24">
      <c r="A29" s="100"/>
      <c r="B29" s="89" t="s">
        <v>114</v>
      </c>
      <c r="C29" s="98"/>
      <c r="D29" s="98">
        <v>1</v>
      </c>
      <c r="E29" s="98"/>
      <c r="F29" s="98"/>
      <c r="G29" s="93">
        <v>4</v>
      </c>
      <c r="H29" s="80">
        <f>G29*30</f>
        <v>120</v>
      </c>
      <c r="I29" s="80">
        <f>J29+K29+L29</f>
        <v>40</v>
      </c>
      <c r="J29" s="80">
        <v>20</v>
      </c>
      <c r="K29" s="80">
        <v>20</v>
      </c>
      <c r="L29" s="80"/>
      <c r="M29" s="80">
        <f>H29-I29</f>
        <v>80</v>
      </c>
      <c r="N29" s="105">
        <f>G29/$N$9</f>
        <v>0.2</v>
      </c>
      <c r="O29" s="101"/>
      <c r="P29" s="101"/>
      <c r="Q29" s="102"/>
    </row>
    <row r="30" spans="1:18" s="103" customFormat="1" ht="36">
      <c r="A30" s="65"/>
      <c r="B30" s="89" t="s">
        <v>115</v>
      </c>
      <c r="C30" s="98"/>
      <c r="D30" s="98">
        <v>1</v>
      </c>
      <c r="E30" s="98"/>
      <c r="F30" s="98"/>
      <c r="G30" s="93">
        <v>5</v>
      </c>
      <c r="H30" s="80">
        <f t="shared" ref="H30:H33" si="12">G30*30</f>
        <v>150</v>
      </c>
      <c r="I30" s="80">
        <f t="shared" ref="I30:I33" si="13">J30+K30+L30</f>
        <v>50</v>
      </c>
      <c r="J30" s="81">
        <v>24</v>
      </c>
      <c r="K30" s="81">
        <v>16</v>
      </c>
      <c r="L30" s="81">
        <v>10</v>
      </c>
      <c r="M30" s="80">
        <f t="shared" ref="M30:M33" si="14">H30-I30</f>
        <v>100</v>
      </c>
      <c r="N30" s="105">
        <f t="shared" ref="N30:N31" si="15">G30/$N$9</f>
        <v>0.25</v>
      </c>
      <c r="O30" s="101"/>
      <c r="P30" s="101"/>
      <c r="Q30" s="102"/>
    </row>
    <row r="31" spans="1:18" s="103" customFormat="1" ht="24.75">
      <c r="A31" s="100"/>
      <c r="B31" s="104" t="s">
        <v>116</v>
      </c>
      <c r="C31" s="98"/>
      <c r="D31" s="98">
        <v>1</v>
      </c>
      <c r="E31" s="98"/>
      <c r="F31" s="98"/>
      <c r="G31" s="93">
        <v>5</v>
      </c>
      <c r="H31" s="80">
        <f t="shared" si="12"/>
        <v>150</v>
      </c>
      <c r="I31" s="80">
        <f t="shared" si="13"/>
        <v>50</v>
      </c>
      <c r="J31" s="81">
        <v>26</v>
      </c>
      <c r="K31" s="81">
        <v>24</v>
      </c>
      <c r="L31" s="81"/>
      <c r="M31" s="80">
        <f t="shared" si="14"/>
        <v>100</v>
      </c>
      <c r="N31" s="105">
        <f t="shared" si="15"/>
        <v>0.25</v>
      </c>
      <c r="O31" s="101"/>
      <c r="P31" s="101"/>
      <c r="Q31" s="102"/>
    </row>
    <row r="32" spans="1:18" s="103" customFormat="1" ht="24.75">
      <c r="A32" s="100"/>
      <c r="B32" s="104" t="s">
        <v>118</v>
      </c>
      <c r="C32" s="98">
        <v>2</v>
      </c>
      <c r="D32" s="98"/>
      <c r="E32" s="98"/>
      <c r="F32" s="98"/>
      <c r="G32" s="93">
        <v>4</v>
      </c>
      <c r="H32" s="80">
        <f t="shared" si="12"/>
        <v>120</v>
      </c>
      <c r="I32" s="80">
        <f t="shared" si="13"/>
        <v>40</v>
      </c>
      <c r="J32" s="81">
        <v>20</v>
      </c>
      <c r="K32" s="81">
        <v>20</v>
      </c>
      <c r="L32" s="81"/>
      <c r="M32" s="80">
        <f t="shared" si="14"/>
        <v>80</v>
      </c>
      <c r="N32" s="91"/>
      <c r="O32" s="91">
        <f t="shared" ref="O32:O33" si="16">G32/$O$9</f>
        <v>0.2</v>
      </c>
      <c r="P32" s="101"/>
      <c r="Q32" s="102"/>
    </row>
    <row r="33" spans="1:60" s="103" customFormat="1" ht="24">
      <c r="A33" s="65"/>
      <c r="B33" s="89" t="s">
        <v>117</v>
      </c>
      <c r="C33" s="98"/>
      <c r="D33" s="98">
        <v>2</v>
      </c>
      <c r="E33" s="98"/>
      <c r="F33" s="98"/>
      <c r="G33" s="93">
        <v>4.5</v>
      </c>
      <c r="H33" s="80">
        <f t="shared" si="12"/>
        <v>135</v>
      </c>
      <c r="I33" s="80">
        <f t="shared" si="13"/>
        <v>46</v>
      </c>
      <c r="J33" s="81">
        <v>24</v>
      </c>
      <c r="K33" s="81">
        <v>22</v>
      </c>
      <c r="L33" s="81"/>
      <c r="M33" s="80">
        <f t="shared" si="14"/>
        <v>89</v>
      </c>
      <c r="N33" s="91"/>
      <c r="O33" s="91">
        <f t="shared" si="16"/>
        <v>0.22500000000000001</v>
      </c>
      <c r="P33" s="101"/>
      <c r="Q33" s="102"/>
    </row>
    <row r="34" spans="1:60" s="51" customFormat="1" ht="14.25" customHeight="1">
      <c r="A34" s="64"/>
      <c r="B34" s="67" t="s">
        <v>68</v>
      </c>
      <c r="C34" s="35">
        <v>1</v>
      </c>
      <c r="D34" s="35">
        <v>5</v>
      </c>
      <c r="E34" s="35"/>
      <c r="F34" s="35"/>
      <c r="G34" s="79">
        <f t="shared" ref="G34:M34" si="17">SUM(G27,G29:G33)</f>
        <v>26</v>
      </c>
      <c r="H34" s="79">
        <f t="shared" si="17"/>
        <v>780</v>
      </c>
      <c r="I34" s="79">
        <f t="shared" si="17"/>
        <v>262</v>
      </c>
      <c r="J34" s="79">
        <f t="shared" si="17"/>
        <v>130</v>
      </c>
      <c r="K34" s="79">
        <f t="shared" si="17"/>
        <v>122</v>
      </c>
      <c r="L34" s="79">
        <f t="shared" si="17"/>
        <v>10</v>
      </c>
      <c r="M34" s="79">
        <f t="shared" si="17"/>
        <v>518</v>
      </c>
      <c r="N34" s="87">
        <f>SUM(N27,N29:N33)</f>
        <v>0.7</v>
      </c>
      <c r="O34" s="87">
        <f t="shared" ref="O34:P34" si="18">SUM(O27,O29:O33)</f>
        <v>0.6</v>
      </c>
      <c r="P34" s="87">
        <f t="shared" si="18"/>
        <v>0</v>
      </c>
      <c r="Q34" s="53"/>
    </row>
    <row r="35" spans="1:60" s="41" customFormat="1" ht="23.25" customHeight="1">
      <c r="A35" s="38"/>
      <c r="B35" s="42" t="s">
        <v>78</v>
      </c>
      <c r="C35" s="35"/>
      <c r="D35" s="35"/>
      <c r="E35" s="35"/>
      <c r="F35" s="35"/>
      <c r="G35" s="39"/>
      <c r="H35" s="62"/>
      <c r="I35" s="40"/>
      <c r="J35" s="32"/>
      <c r="K35" s="32"/>
      <c r="L35" s="32"/>
      <c r="M35" s="82"/>
      <c r="N35" s="36"/>
      <c r="O35" s="36"/>
      <c r="P35" s="36">
        <f>P23</f>
        <v>0.8</v>
      </c>
    </row>
    <row r="36" spans="1:60" s="51" customFormat="1" ht="14.25" customHeight="1">
      <c r="A36" s="64"/>
      <c r="B36" s="68" t="s">
        <v>47</v>
      </c>
      <c r="C36" s="66">
        <f>C34+C24</f>
        <v>9</v>
      </c>
      <c r="D36" s="66">
        <f t="shared" ref="D36:P36" si="19">D34+D24</f>
        <v>8</v>
      </c>
      <c r="E36" s="66">
        <f t="shared" si="19"/>
        <v>1</v>
      </c>
      <c r="F36" s="66">
        <f t="shared" si="19"/>
        <v>1</v>
      </c>
      <c r="G36" s="66">
        <f t="shared" si="19"/>
        <v>90</v>
      </c>
      <c r="H36" s="66">
        <f t="shared" si="19"/>
        <v>2700</v>
      </c>
      <c r="I36" s="66">
        <f t="shared" si="19"/>
        <v>542</v>
      </c>
      <c r="J36" s="66">
        <f t="shared" si="19"/>
        <v>276</v>
      </c>
      <c r="K36" s="66">
        <f t="shared" si="19"/>
        <v>180</v>
      </c>
      <c r="L36" s="66">
        <f t="shared" si="19"/>
        <v>86</v>
      </c>
      <c r="M36" s="66">
        <f t="shared" si="19"/>
        <v>2158</v>
      </c>
      <c r="N36" s="69">
        <f t="shared" si="19"/>
        <v>1.5</v>
      </c>
      <c r="O36" s="69">
        <f t="shared" si="19"/>
        <v>1.5</v>
      </c>
      <c r="P36" s="69">
        <f t="shared" si="19"/>
        <v>1.5</v>
      </c>
      <c r="Q36" s="84"/>
    </row>
    <row r="37" spans="1:60" s="17" customFormat="1" ht="14.25" customHeight="1">
      <c r="A37" s="70"/>
      <c r="B37" s="68" t="s">
        <v>48</v>
      </c>
      <c r="C37" s="35"/>
      <c r="D37" s="61"/>
      <c r="E37" s="61"/>
      <c r="F37" s="35"/>
      <c r="G37" s="92"/>
      <c r="H37" s="35"/>
      <c r="I37" s="71"/>
      <c r="J37" s="72"/>
      <c r="K37" s="72"/>
      <c r="L37" s="72"/>
      <c r="M37" s="71"/>
      <c r="N37" s="73">
        <f>N36*30</f>
        <v>45</v>
      </c>
      <c r="O37" s="73">
        <f t="shared" ref="O37:P37" si="20">O36*30</f>
        <v>45</v>
      </c>
      <c r="P37" s="73">
        <f t="shared" si="20"/>
        <v>45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</row>
    <row r="38" spans="1:60" s="17" customFormat="1" ht="14.25" customHeight="1">
      <c r="A38" s="70"/>
      <c r="B38" s="68" t="s">
        <v>79</v>
      </c>
      <c r="C38" s="35"/>
      <c r="D38" s="61"/>
      <c r="E38" s="61"/>
      <c r="F38" s="35"/>
      <c r="G38" s="92"/>
      <c r="H38" s="35"/>
      <c r="I38" s="71"/>
      <c r="J38" s="72"/>
      <c r="K38" s="72"/>
      <c r="L38" s="72"/>
      <c r="M38" s="71"/>
      <c r="N38" s="90">
        <v>15</v>
      </c>
      <c r="O38" s="90">
        <v>15</v>
      </c>
      <c r="P38" s="90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</row>
    <row r="39" spans="1:60" s="17" customFormat="1" ht="14.25" customHeight="1">
      <c r="A39" s="74"/>
      <c r="B39" s="75" t="s">
        <v>21</v>
      </c>
      <c r="C39" s="35">
        <f>C36</f>
        <v>9</v>
      </c>
      <c r="D39" s="74"/>
      <c r="E39" s="74"/>
      <c r="F39" s="74"/>
      <c r="G39" s="76"/>
      <c r="H39" s="74"/>
      <c r="I39" s="71"/>
      <c r="J39" s="72"/>
      <c r="K39" s="72"/>
      <c r="L39" s="77"/>
      <c r="M39" s="71"/>
      <c r="N39" s="96">
        <v>4</v>
      </c>
      <c r="O39" s="96">
        <v>5</v>
      </c>
      <c r="P39" s="96"/>
    </row>
    <row r="40" spans="1:60" s="17" customFormat="1" ht="14.25" customHeight="1">
      <c r="A40" s="70"/>
      <c r="B40" s="75" t="s">
        <v>22</v>
      </c>
      <c r="C40" s="74"/>
      <c r="D40" s="78">
        <f>D36</f>
        <v>8</v>
      </c>
      <c r="E40" s="74"/>
      <c r="F40" s="74"/>
      <c r="G40" s="76"/>
      <c r="H40" s="74"/>
      <c r="I40" s="71"/>
      <c r="J40" s="72"/>
      <c r="K40" s="72"/>
      <c r="L40" s="77"/>
      <c r="M40" s="71"/>
      <c r="N40" s="96">
        <v>4</v>
      </c>
      <c r="O40" s="96">
        <v>3</v>
      </c>
      <c r="P40" s="96">
        <v>1</v>
      </c>
    </row>
    <row r="41" spans="1:60">
      <c r="A41" s="18" t="s">
        <v>49</v>
      </c>
    </row>
    <row r="42" spans="1:60">
      <c r="A42" s="18"/>
    </row>
    <row r="43" spans="1:60">
      <c r="B43" s="30" t="s">
        <v>25</v>
      </c>
      <c r="D43" s="19"/>
      <c r="E43" s="19"/>
      <c r="F43" s="19"/>
      <c r="G43" s="43"/>
      <c r="H43" s="54"/>
      <c r="I43" s="55"/>
      <c r="J43" s="56"/>
      <c r="K43" s="57"/>
      <c r="L43" s="56"/>
      <c r="M43" s="43"/>
      <c r="N43" s="30" t="s">
        <v>50</v>
      </c>
      <c r="O43" s="19"/>
      <c r="P43" s="19"/>
    </row>
    <row r="44" spans="1:60">
      <c r="B44" s="19"/>
      <c r="C44" s="19"/>
      <c r="D44" s="19"/>
      <c r="E44" s="19"/>
      <c r="F44" s="19"/>
      <c r="G44" s="44"/>
      <c r="H44" s="58"/>
      <c r="I44" s="199" t="s">
        <v>51</v>
      </c>
      <c r="J44" s="199"/>
      <c r="K44" s="199"/>
      <c r="L44" s="199"/>
      <c r="M44" s="44"/>
      <c r="O44" s="19"/>
      <c r="P44" s="19"/>
    </row>
    <row r="45" spans="1:60" ht="14.25" customHeight="1">
      <c r="B45" s="20"/>
      <c r="C45" s="21"/>
      <c r="D45" s="22"/>
      <c r="E45" s="22"/>
      <c r="F45" s="21"/>
      <c r="G45" s="45"/>
      <c r="H45" s="21"/>
      <c r="I45" s="47"/>
      <c r="J45" s="23"/>
      <c r="K45" s="23"/>
      <c r="L45" s="23"/>
      <c r="M45" s="47"/>
      <c r="N45" s="23"/>
      <c r="O45" s="23"/>
      <c r="P45" s="23"/>
    </row>
    <row r="46" spans="1:60">
      <c r="B46" s="31" t="s">
        <v>122</v>
      </c>
      <c r="C46" s="24"/>
      <c r="D46" s="25"/>
      <c r="E46" s="25"/>
      <c r="F46" s="24"/>
      <c r="G46" s="46"/>
      <c r="H46" s="24"/>
      <c r="M46" s="48"/>
      <c r="N46" s="27" t="s">
        <v>123</v>
      </c>
      <c r="O46" s="26"/>
      <c r="P46" s="26"/>
    </row>
    <row r="47" spans="1:60">
      <c r="I47" s="199" t="s">
        <v>51</v>
      </c>
      <c r="J47" s="199"/>
      <c r="K47" s="199"/>
      <c r="L47" s="199"/>
    </row>
    <row r="51" spans="1:16">
      <c r="A51" s="8"/>
      <c r="B51" s="20"/>
      <c r="C51" s="21"/>
      <c r="D51" s="22"/>
      <c r="E51" s="22"/>
      <c r="F51" s="21"/>
      <c r="G51" s="45"/>
      <c r="H51" s="21"/>
      <c r="M51" s="47"/>
      <c r="N51" s="23"/>
      <c r="O51" s="23"/>
      <c r="P51" s="23"/>
    </row>
    <row r="52" spans="1:16">
      <c r="M52" s="49"/>
      <c r="O52" s="19"/>
      <c r="P52" s="19"/>
    </row>
    <row r="53" spans="1:16">
      <c r="M53" s="49"/>
      <c r="O53" s="19"/>
      <c r="P53" s="19"/>
    </row>
    <row r="54" spans="1:16">
      <c r="B54" s="10"/>
      <c r="C54" s="10"/>
      <c r="D54" s="11"/>
      <c r="E54" s="11"/>
      <c r="F54" s="11"/>
      <c r="G54" s="11"/>
      <c r="H54" s="50"/>
      <c r="I54" s="50"/>
      <c r="K54" s="50"/>
      <c r="L54" s="50"/>
      <c r="M54" s="50"/>
      <c r="N54" s="11"/>
      <c r="O54" s="11"/>
      <c r="P54" s="11"/>
    </row>
    <row r="55" spans="1:16">
      <c r="B55" s="20"/>
      <c r="C55" s="21"/>
      <c r="D55" s="22"/>
      <c r="E55" s="22"/>
      <c r="F55" s="21"/>
      <c r="G55" s="45"/>
      <c r="H55" s="21"/>
      <c r="I55" s="47"/>
      <c r="J55" s="23"/>
      <c r="K55" s="23"/>
      <c r="L55" s="23"/>
      <c r="M55" s="47"/>
      <c r="N55" s="23"/>
      <c r="O55" s="23"/>
      <c r="P55" s="23"/>
    </row>
    <row r="56" spans="1:16">
      <c r="B56" s="20"/>
      <c r="C56" s="21"/>
      <c r="D56" s="22"/>
      <c r="E56" s="22"/>
      <c r="F56" s="21"/>
      <c r="G56" s="45"/>
      <c r="H56" s="21"/>
      <c r="I56" s="47"/>
      <c r="J56" s="23"/>
      <c r="K56" s="23"/>
      <c r="L56" s="23"/>
      <c r="M56" s="47"/>
      <c r="N56" s="23"/>
      <c r="O56" s="23"/>
      <c r="P56" s="23"/>
    </row>
    <row r="57" spans="1:16">
      <c r="M57" s="49"/>
      <c r="O57" s="26"/>
      <c r="P57" s="26"/>
    </row>
    <row r="59" spans="1:16">
      <c r="M59" s="49"/>
    </row>
    <row r="60" spans="1:16">
      <c r="M60" s="49"/>
    </row>
    <row r="61" spans="1:16">
      <c r="M61" s="49"/>
    </row>
    <row r="62" spans="1:16">
      <c r="M62" s="49"/>
    </row>
    <row r="63" spans="1:16">
      <c r="M63" s="49"/>
    </row>
    <row r="64" spans="1:16">
      <c r="M64" s="49"/>
    </row>
    <row r="65" spans="13:13">
      <c r="M65" s="49"/>
    </row>
    <row r="66" spans="13:13">
      <c r="M66" s="49"/>
    </row>
    <row r="67" spans="13:13">
      <c r="M67" s="49"/>
    </row>
    <row r="68" spans="13:13">
      <c r="M68" s="49"/>
    </row>
    <row r="69" spans="13:13">
      <c r="M69" s="49"/>
    </row>
    <row r="70" spans="13:13">
      <c r="M70" s="49"/>
    </row>
    <row r="71" spans="13:13">
      <c r="M71" s="49"/>
    </row>
    <row r="72" spans="13:13">
      <c r="M72" s="49"/>
    </row>
    <row r="73" spans="13:13">
      <c r="M73" s="49"/>
    </row>
    <row r="74" spans="13:13">
      <c r="M74" s="49"/>
    </row>
    <row r="75" spans="13:13">
      <c r="M75" s="49"/>
    </row>
    <row r="76" spans="13:13">
      <c r="M76" s="49"/>
    </row>
    <row r="77" spans="13:13">
      <c r="M77" s="49"/>
    </row>
    <row r="78" spans="13:13">
      <c r="M78" s="49"/>
    </row>
    <row r="79" spans="13:13">
      <c r="M79" s="49"/>
    </row>
    <row r="80" spans="13:13">
      <c r="M80" s="49"/>
    </row>
    <row r="81" spans="13:13">
      <c r="M81" s="49"/>
    </row>
    <row r="82" spans="13:13">
      <c r="M82" s="49"/>
    </row>
    <row r="83" spans="13:13">
      <c r="M83" s="49"/>
    </row>
    <row r="84" spans="13:13">
      <c r="M84" s="49"/>
    </row>
    <row r="85" spans="13:13">
      <c r="M85" s="49"/>
    </row>
    <row r="86" spans="13:13">
      <c r="M86" s="49"/>
    </row>
    <row r="87" spans="13:13">
      <c r="M87" s="49"/>
    </row>
    <row r="88" spans="13:13">
      <c r="M88" s="49"/>
    </row>
    <row r="89" spans="13:13">
      <c r="M89" s="49"/>
    </row>
    <row r="90" spans="13:13">
      <c r="M90" s="49"/>
    </row>
    <row r="91" spans="13:13">
      <c r="M91" s="49"/>
    </row>
    <row r="92" spans="13:13">
      <c r="M92" s="49"/>
    </row>
    <row r="93" spans="13:13">
      <c r="M93" s="49"/>
    </row>
    <row r="94" spans="13:13">
      <c r="M94" s="49"/>
    </row>
    <row r="95" spans="13:13">
      <c r="M95" s="49"/>
    </row>
    <row r="96" spans="13:13">
      <c r="M96" s="49"/>
    </row>
    <row r="97" spans="13:13">
      <c r="M97" s="49"/>
    </row>
    <row r="98" spans="13:13">
      <c r="M98" s="49"/>
    </row>
    <row r="99" spans="13:13">
      <c r="M99" s="49"/>
    </row>
    <row r="100" spans="13:13">
      <c r="M100" s="49"/>
    </row>
    <row r="101" spans="13:13">
      <c r="M101" s="49"/>
    </row>
    <row r="102" spans="13:13">
      <c r="M102" s="49"/>
    </row>
    <row r="103" spans="13:13">
      <c r="M103" s="49"/>
    </row>
    <row r="104" spans="13:13">
      <c r="M104" s="49"/>
    </row>
    <row r="105" spans="13:13">
      <c r="M105" s="49"/>
    </row>
    <row r="106" spans="13:13">
      <c r="M106" s="49"/>
    </row>
    <row r="107" spans="13:13">
      <c r="M107" s="49"/>
    </row>
    <row r="108" spans="13:13">
      <c r="M108" s="49"/>
    </row>
    <row r="109" spans="13:13">
      <c r="M109" s="49"/>
    </row>
    <row r="110" spans="13:13">
      <c r="M110" s="49"/>
    </row>
    <row r="111" spans="13:13">
      <c r="M111" s="49"/>
    </row>
    <row r="112" spans="13:13">
      <c r="M112" s="49"/>
    </row>
    <row r="113" spans="13:13">
      <c r="M113" s="49"/>
    </row>
    <row r="114" spans="13:13">
      <c r="M114" s="49"/>
    </row>
    <row r="115" spans="13:13">
      <c r="M115" s="49"/>
    </row>
    <row r="116" spans="13:13">
      <c r="M116" s="49"/>
    </row>
    <row r="117" spans="13:13">
      <c r="M117" s="49"/>
    </row>
    <row r="118" spans="13:13">
      <c r="M118" s="49"/>
    </row>
    <row r="119" spans="13:13">
      <c r="M119" s="49"/>
    </row>
    <row r="120" spans="13:13">
      <c r="M120" s="49"/>
    </row>
    <row r="121" spans="13:13">
      <c r="M121" s="49"/>
    </row>
    <row r="122" spans="13:13">
      <c r="M122" s="49"/>
    </row>
    <row r="123" spans="13:13">
      <c r="M123" s="49"/>
    </row>
    <row r="124" spans="13:13">
      <c r="M124" s="49"/>
    </row>
    <row r="125" spans="13:13">
      <c r="M125" s="49"/>
    </row>
    <row r="126" spans="13:13">
      <c r="M126" s="49"/>
    </row>
    <row r="127" spans="13:13">
      <c r="M127" s="49"/>
    </row>
    <row r="128" spans="13:13">
      <c r="M128" s="49"/>
    </row>
    <row r="129" spans="13:13">
      <c r="M129" s="49"/>
    </row>
    <row r="130" spans="13:13">
      <c r="M130" s="49"/>
    </row>
    <row r="131" spans="13:13">
      <c r="M131" s="49"/>
    </row>
    <row r="132" spans="13:13">
      <c r="M132" s="49"/>
    </row>
    <row r="133" spans="13:13">
      <c r="M133" s="49"/>
    </row>
    <row r="134" spans="13:13">
      <c r="M134" s="49"/>
    </row>
    <row r="135" spans="13:13">
      <c r="M135" s="49"/>
    </row>
    <row r="136" spans="13:13">
      <c r="M136" s="49"/>
    </row>
    <row r="137" spans="13:13">
      <c r="M137" s="49"/>
    </row>
    <row r="138" spans="13:13">
      <c r="M138" s="49"/>
    </row>
    <row r="139" spans="13:13">
      <c r="M139" s="49"/>
    </row>
    <row r="140" spans="13:13">
      <c r="M140" s="49"/>
    </row>
    <row r="141" spans="13:13">
      <c r="M141" s="49"/>
    </row>
    <row r="142" spans="13:13">
      <c r="M142" s="49"/>
    </row>
    <row r="143" spans="13:13">
      <c r="M143" s="49"/>
    </row>
    <row r="144" spans="13:13">
      <c r="M144" s="49"/>
    </row>
    <row r="145" spans="13:13">
      <c r="M145" s="49"/>
    </row>
    <row r="146" spans="13:13">
      <c r="M146" s="49"/>
    </row>
    <row r="147" spans="13:13">
      <c r="M147" s="49"/>
    </row>
    <row r="148" spans="13:13">
      <c r="M148" s="49"/>
    </row>
    <row r="149" spans="13:13">
      <c r="M149" s="49"/>
    </row>
    <row r="150" spans="13:13">
      <c r="M150" s="49"/>
    </row>
    <row r="151" spans="13:13">
      <c r="M151" s="49"/>
    </row>
    <row r="152" spans="13:13">
      <c r="M152" s="49"/>
    </row>
    <row r="153" spans="13:13">
      <c r="M153" s="49"/>
    </row>
    <row r="154" spans="13:13">
      <c r="M154" s="49"/>
    </row>
    <row r="155" spans="13:13">
      <c r="M155" s="49"/>
    </row>
    <row r="156" spans="13:13">
      <c r="M156" s="49"/>
    </row>
    <row r="157" spans="13:13">
      <c r="M157" s="49"/>
    </row>
    <row r="158" spans="13:13">
      <c r="M158" s="49"/>
    </row>
    <row r="159" spans="13:13">
      <c r="M159" s="49"/>
    </row>
    <row r="160" spans="13:13">
      <c r="M160" s="49"/>
    </row>
    <row r="161" spans="13:13">
      <c r="M161" s="49"/>
    </row>
    <row r="162" spans="13:13">
      <c r="M162" s="49"/>
    </row>
    <row r="163" spans="13:13">
      <c r="M163" s="49"/>
    </row>
    <row r="164" spans="13:13">
      <c r="M164" s="49"/>
    </row>
    <row r="165" spans="13:13">
      <c r="M165" s="49"/>
    </row>
    <row r="166" spans="13:13">
      <c r="M166" s="49"/>
    </row>
    <row r="167" spans="13:13">
      <c r="M167" s="49"/>
    </row>
    <row r="168" spans="13:13">
      <c r="M168" s="49"/>
    </row>
    <row r="169" spans="13:13">
      <c r="M169" s="49"/>
    </row>
    <row r="170" spans="13:13">
      <c r="M170" s="49"/>
    </row>
    <row r="171" spans="13:13">
      <c r="M171" s="49"/>
    </row>
    <row r="172" spans="13:13">
      <c r="M172" s="49"/>
    </row>
    <row r="173" spans="13:13">
      <c r="M173" s="49"/>
    </row>
    <row r="174" spans="13:13">
      <c r="M174" s="49"/>
    </row>
    <row r="175" spans="13:13">
      <c r="M175" s="49"/>
    </row>
    <row r="176" spans="13:13">
      <c r="M176" s="49"/>
    </row>
    <row r="177" spans="13:13">
      <c r="M177" s="49"/>
    </row>
    <row r="178" spans="13:13">
      <c r="M178" s="49"/>
    </row>
    <row r="179" spans="13:13">
      <c r="M179" s="49"/>
    </row>
    <row r="180" spans="13:13">
      <c r="M180" s="49"/>
    </row>
    <row r="181" spans="13:13">
      <c r="M181" s="49"/>
    </row>
    <row r="182" spans="13:13">
      <c r="M182" s="49"/>
    </row>
    <row r="183" spans="13:13">
      <c r="M183" s="49"/>
    </row>
    <row r="184" spans="13:13">
      <c r="M184" s="49"/>
    </row>
    <row r="185" spans="13:13">
      <c r="M185" s="49"/>
    </row>
    <row r="186" spans="13:13">
      <c r="M186" s="49"/>
    </row>
    <row r="187" spans="13:13">
      <c r="M187" s="49"/>
    </row>
    <row r="188" spans="13:13">
      <c r="M188" s="49"/>
    </row>
    <row r="189" spans="13:13">
      <c r="M189" s="49"/>
    </row>
    <row r="190" spans="13:13">
      <c r="M190" s="49"/>
    </row>
    <row r="191" spans="13:13">
      <c r="M191" s="49"/>
    </row>
    <row r="192" spans="13:13">
      <c r="M192" s="49"/>
    </row>
    <row r="193" spans="13:13">
      <c r="M193" s="49"/>
    </row>
    <row r="194" spans="13:13">
      <c r="M194" s="49"/>
    </row>
    <row r="195" spans="13:13">
      <c r="M195" s="49"/>
    </row>
    <row r="196" spans="13:13">
      <c r="M196" s="49"/>
    </row>
    <row r="197" spans="13:13">
      <c r="M197" s="49"/>
    </row>
    <row r="198" spans="13:13">
      <c r="M198" s="49"/>
    </row>
    <row r="199" spans="13:13">
      <c r="M199" s="49"/>
    </row>
    <row r="200" spans="13:13">
      <c r="M200" s="49"/>
    </row>
    <row r="201" spans="13:13">
      <c r="M201" s="49"/>
    </row>
    <row r="202" spans="13:13">
      <c r="M202" s="49"/>
    </row>
    <row r="203" spans="13:13">
      <c r="M203" s="49"/>
    </row>
    <row r="204" spans="13:13">
      <c r="M204" s="49"/>
    </row>
    <row r="205" spans="13:13">
      <c r="M205" s="49"/>
    </row>
    <row r="206" spans="13:13">
      <c r="M206" s="49"/>
    </row>
    <row r="207" spans="13:13">
      <c r="M207" s="49"/>
    </row>
    <row r="208" spans="13:13">
      <c r="M208" s="49"/>
    </row>
    <row r="209" spans="13:13">
      <c r="M209" s="49"/>
    </row>
    <row r="210" spans="13:13">
      <c r="M210" s="49"/>
    </row>
    <row r="211" spans="13:13">
      <c r="M211" s="49"/>
    </row>
    <row r="212" spans="13:13">
      <c r="M212" s="49"/>
    </row>
    <row r="213" spans="13:13">
      <c r="M213" s="49"/>
    </row>
    <row r="214" spans="13:13">
      <c r="M214" s="49"/>
    </row>
    <row r="215" spans="13:13">
      <c r="M215" s="49"/>
    </row>
    <row r="216" spans="13:13">
      <c r="M216" s="49"/>
    </row>
    <row r="217" spans="13:13">
      <c r="M217" s="49"/>
    </row>
    <row r="218" spans="13:13">
      <c r="M218" s="49"/>
    </row>
    <row r="219" spans="13:13">
      <c r="M219" s="49"/>
    </row>
    <row r="220" spans="13:13">
      <c r="M220" s="49"/>
    </row>
    <row r="221" spans="13:13">
      <c r="M221" s="49"/>
    </row>
    <row r="222" spans="13:13">
      <c r="M222" s="49"/>
    </row>
    <row r="223" spans="13:13">
      <c r="M223" s="49"/>
    </row>
    <row r="224" spans="13:13">
      <c r="M224" s="49"/>
    </row>
    <row r="225" spans="13:13">
      <c r="M225" s="49"/>
    </row>
    <row r="226" spans="13:13">
      <c r="M226" s="49"/>
    </row>
    <row r="227" spans="13:13">
      <c r="M227" s="49"/>
    </row>
    <row r="228" spans="13:13">
      <c r="M228" s="49"/>
    </row>
    <row r="229" spans="13:13">
      <c r="M229" s="49"/>
    </row>
    <row r="230" spans="13:13">
      <c r="M230" s="49"/>
    </row>
    <row r="231" spans="13:13">
      <c r="M231" s="49"/>
    </row>
    <row r="232" spans="13:13">
      <c r="M232" s="49"/>
    </row>
    <row r="233" spans="13:13">
      <c r="M233" s="49"/>
    </row>
    <row r="234" spans="13:13">
      <c r="M234" s="49"/>
    </row>
    <row r="235" spans="13:13">
      <c r="M235" s="49"/>
    </row>
    <row r="236" spans="13:13">
      <c r="M236" s="49"/>
    </row>
    <row r="237" spans="13:13">
      <c r="M237" s="49"/>
    </row>
    <row r="238" spans="13:13">
      <c r="M238" s="49"/>
    </row>
    <row r="239" spans="13:13">
      <c r="M239" s="49"/>
    </row>
    <row r="240" spans="13:13">
      <c r="M240" s="49"/>
    </row>
    <row r="241" spans="13:13">
      <c r="M241" s="49"/>
    </row>
    <row r="242" spans="13:13">
      <c r="M242" s="49"/>
    </row>
    <row r="243" spans="13:13">
      <c r="M243" s="49"/>
    </row>
    <row r="244" spans="13:13">
      <c r="M244" s="49"/>
    </row>
    <row r="245" spans="13:13">
      <c r="M245" s="49"/>
    </row>
    <row r="246" spans="13:13">
      <c r="M246" s="49"/>
    </row>
    <row r="247" spans="13:13">
      <c r="M247" s="49"/>
    </row>
    <row r="248" spans="13:13">
      <c r="M248" s="49"/>
    </row>
    <row r="249" spans="13:13">
      <c r="M249" s="49"/>
    </row>
    <row r="250" spans="13:13">
      <c r="M250" s="49"/>
    </row>
    <row r="251" spans="13:13">
      <c r="M251" s="49"/>
    </row>
    <row r="252" spans="13:13">
      <c r="M252" s="49"/>
    </row>
    <row r="253" spans="13:13">
      <c r="M253" s="49"/>
    </row>
    <row r="254" spans="13:13">
      <c r="M254" s="49"/>
    </row>
    <row r="255" spans="13:13">
      <c r="M255" s="49"/>
    </row>
    <row r="256" spans="13:13">
      <c r="M256" s="49"/>
    </row>
    <row r="257" spans="13:13">
      <c r="M257" s="49"/>
    </row>
    <row r="258" spans="13:13">
      <c r="M258" s="49"/>
    </row>
    <row r="259" spans="13:13">
      <c r="M259" s="49"/>
    </row>
    <row r="260" spans="13:13">
      <c r="M260" s="49"/>
    </row>
    <row r="261" spans="13:13">
      <c r="M261" s="49"/>
    </row>
    <row r="262" spans="13:13">
      <c r="M262" s="49"/>
    </row>
    <row r="263" spans="13:13">
      <c r="M263" s="49"/>
    </row>
    <row r="264" spans="13:13">
      <c r="M264" s="49"/>
    </row>
    <row r="265" spans="13:13">
      <c r="M265" s="49"/>
    </row>
    <row r="266" spans="13:13">
      <c r="M266" s="49"/>
    </row>
    <row r="267" spans="13:13">
      <c r="M267" s="49"/>
    </row>
    <row r="268" spans="13:13">
      <c r="M268" s="49"/>
    </row>
    <row r="269" spans="13:13">
      <c r="M269" s="49"/>
    </row>
    <row r="270" spans="13:13">
      <c r="M270" s="49"/>
    </row>
    <row r="271" spans="13:13">
      <c r="M271" s="49"/>
    </row>
    <row r="272" spans="13:13">
      <c r="M272" s="49"/>
    </row>
    <row r="273" spans="13:13">
      <c r="M273" s="49"/>
    </row>
    <row r="274" spans="13:13">
      <c r="M274" s="49"/>
    </row>
    <row r="275" spans="13:13">
      <c r="M275" s="49"/>
    </row>
    <row r="276" spans="13:13">
      <c r="M276" s="49"/>
    </row>
    <row r="277" spans="13:13">
      <c r="M277" s="49"/>
    </row>
    <row r="278" spans="13:13">
      <c r="M278" s="49"/>
    </row>
    <row r="279" spans="13:13">
      <c r="M279" s="49"/>
    </row>
    <row r="280" spans="13:13">
      <c r="M280" s="49"/>
    </row>
    <row r="281" spans="13:13">
      <c r="M281" s="49"/>
    </row>
    <row r="282" spans="13:13">
      <c r="M282" s="49"/>
    </row>
    <row r="283" spans="13:13">
      <c r="M283" s="49"/>
    </row>
    <row r="284" spans="13:13">
      <c r="M284" s="49"/>
    </row>
    <row r="285" spans="13:13">
      <c r="M285" s="49"/>
    </row>
    <row r="286" spans="13:13">
      <c r="M286" s="49"/>
    </row>
    <row r="287" spans="13:13">
      <c r="M287" s="49"/>
    </row>
    <row r="288" spans="13:13">
      <c r="M288" s="49"/>
    </row>
    <row r="289" spans="13:13">
      <c r="M289" s="49"/>
    </row>
    <row r="290" spans="13:13">
      <c r="M290" s="49"/>
    </row>
    <row r="291" spans="13:13">
      <c r="M291" s="49"/>
    </row>
    <row r="292" spans="13:13">
      <c r="M292" s="49"/>
    </row>
    <row r="293" spans="13:13">
      <c r="M293" s="49"/>
    </row>
    <row r="294" spans="13:13">
      <c r="M294" s="49"/>
    </row>
    <row r="295" spans="13:13">
      <c r="M295" s="49"/>
    </row>
    <row r="296" spans="13:13">
      <c r="M296" s="49"/>
    </row>
    <row r="297" spans="13:13">
      <c r="M297" s="49"/>
    </row>
    <row r="298" spans="13:13">
      <c r="M298" s="49"/>
    </row>
    <row r="299" spans="13:13">
      <c r="M299" s="49"/>
    </row>
    <row r="300" spans="13:13">
      <c r="M300" s="49"/>
    </row>
    <row r="301" spans="13:13">
      <c r="M301" s="49"/>
    </row>
    <row r="302" spans="13:13">
      <c r="M302" s="49"/>
    </row>
    <row r="303" spans="13:13">
      <c r="M303" s="49"/>
    </row>
    <row r="304" spans="13:13">
      <c r="M304" s="49"/>
    </row>
    <row r="305" spans="13:13">
      <c r="M305" s="49"/>
    </row>
    <row r="306" spans="13:13">
      <c r="M306" s="49"/>
    </row>
    <row r="307" spans="13:13">
      <c r="M307" s="49"/>
    </row>
    <row r="308" spans="13:13">
      <c r="M308" s="49"/>
    </row>
    <row r="309" spans="13:13">
      <c r="M309" s="49"/>
    </row>
    <row r="310" spans="13:13">
      <c r="M310" s="49"/>
    </row>
    <row r="311" spans="13:13">
      <c r="M311" s="49"/>
    </row>
    <row r="312" spans="13:13">
      <c r="M312" s="49"/>
    </row>
    <row r="313" spans="13:13">
      <c r="M313" s="49"/>
    </row>
    <row r="314" spans="13:13">
      <c r="M314" s="49"/>
    </row>
    <row r="315" spans="13:13">
      <c r="M315" s="49"/>
    </row>
    <row r="316" spans="13:13">
      <c r="M316" s="49"/>
    </row>
    <row r="317" spans="13:13">
      <c r="M317" s="49"/>
    </row>
    <row r="318" spans="13:13">
      <c r="M318" s="49"/>
    </row>
    <row r="319" spans="13:13">
      <c r="M319" s="49"/>
    </row>
    <row r="320" spans="13:13">
      <c r="M320" s="49"/>
    </row>
    <row r="321" spans="13:13">
      <c r="M321" s="49"/>
    </row>
    <row r="322" spans="13:13">
      <c r="M322" s="49"/>
    </row>
    <row r="323" spans="13:13">
      <c r="M323" s="49"/>
    </row>
    <row r="324" spans="13:13">
      <c r="M324" s="49"/>
    </row>
    <row r="325" spans="13:13">
      <c r="M325" s="49"/>
    </row>
    <row r="326" spans="13:13">
      <c r="M326" s="49"/>
    </row>
    <row r="327" spans="13:13">
      <c r="M327" s="49"/>
    </row>
    <row r="328" spans="13:13">
      <c r="M328" s="49"/>
    </row>
    <row r="329" spans="13:13">
      <c r="M329" s="49"/>
    </row>
    <row r="330" spans="13:13">
      <c r="M330" s="49"/>
    </row>
    <row r="331" spans="13:13">
      <c r="M331" s="49"/>
    </row>
    <row r="332" spans="13:13">
      <c r="M332" s="49"/>
    </row>
    <row r="333" spans="13:13">
      <c r="M333" s="49"/>
    </row>
    <row r="334" spans="13:13">
      <c r="M334" s="49"/>
    </row>
    <row r="335" spans="13:13">
      <c r="M335" s="49"/>
    </row>
    <row r="336" spans="13:13">
      <c r="M336" s="49"/>
    </row>
    <row r="337" spans="13:13">
      <c r="M337" s="49"/>
    </row>
    <row r="338" spans="13:13">
      <c r="M338" s="49"/>
    </row>
    <row r="339" spans="13:13">
      <c r="M339" s="49"/>
    </row>
    <row r="340" spans="13:13">
      <c r="M340" s="49"/>
    </row>
    <row r="341" spans="13:13">
      <c r="M341" s="49"/>
    </row>
    <row r="342" spans="13:13">
      <c r="M342" s="49"/>
    </row>
    <row r="343" spans="13:13">
      <c r="M343" s="49"/>
    </row>
    <row r="344" spans="13:13">
      <c r="M344" s="49"/>
    </row>
    <row r="345" spans="13:13">
      <c r="M345" s="49"/>
    </row>
    <row r="346" spans="13:13">
      <c r="M346" s="49"/>
    </row>
    <row r="347" spans="13:13">
      <c r="M347" s="49"/>
    </row>
    <row r="348" spans="13:13">
      <c r="M348" s="49"/>
    </row>
    <row r="349" spans="13:13">
      <c r="M349" s="49"/>
    </row>
  </sheetData>
  <mergeCells count="33">
    <mergeCell ref="A23:B23"/>
    <mergeCell ref="A1:P1"/>
    <mergeCell ref="N3:P4"/>
    <mergeCell ref="N6:P6"/>
    <mergeCell ref="N8:P8"/>
    <mergeCell ref="B11:P11"/>
    <mergeCell ref="N5:O5"/>
    <mergeCell ref="B12:P12"/>
    <mergeCell ref="B17:P17"/>
    <mergeCell ref="E6:E9"/>
    <mergeCell ref="J6:J9"/>
    <mergeCell ref="K6:K9"/>
    <mergeCell ref="L6:L9"/>
    <mergeCell ref="I5:I9"/>
    <mergeCell ref="J5:L5"/>
    <mergeCell ref="A3:A9"/>
    <mergeCell ref="B3:B9"/>
    <mergeCell ref="C3:F4"/>
    <mergeCell ref="G3:G9"/>
    <mergeCell ref="A22:B22"/>
    <mergeCell ref="H3:M3"/>
    <mergeCell ref="H4:H9"/>
    <mergeCell ref="I4:L4"/>
    <mergeCell ref="M4:M9"/>
    <mergeCell ref="C5:C9"/>
    <mergeCell ref="D5:D9"/>
    <mergeCell ref="E5:F5"/>
    <mergeCell ref="F6:F9"/>
    <mergeCell ref="I44:L44"/>
    <mergeCell ref="B25:P25"/>
    <mergeCell ref="B26:P26"/>
    <mergeCell ref="B28:P28"/>
    <mergeCell ref="I47:L4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Титульний</vt:lpstr>
      <vt:lpstr>План навчального процесу</vt:lpstr>
      <vt:lpstr>'План навчального процесу'!Заголовки_для_печати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2015-11-06T14:56:29Z</cp:lastPrinted>
  <dcterms:created xsi:type="dcterms:W3CDTF">2006-09-28T05:33:49Z</dcterms:created>
  <dcterms:modified xsi:type="dcterms:W3CDTF">2017-03-20T10:18:10Z</dcterms:modified>
</cp:coreProperties>
</file>